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10"/>
  <workbookPr filterPrivacy="1"/>
  <xr:revisionPtr revIDLastSave="0" documentId="13_ncr:1_{C2132E0E-51C2-48AB-93B0-0C3183F44BC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ilmberufe Gagen 2021" sheetId="4" r:id="rId1"/>
  </sheets>
  <definedNames>
    <definedName name="DIT">'Filmberufe Gagen 2021'!$E$36</definedName>
    <definedName name="_xlnm.Print_Area" localSheetId="0">'Filmberufe Gagen 2021'!$B$2:$O$70</definedName>
    <definedName name="Kostumbild">'Filmberufe Gagen 2021'!$E$44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F12" i="4" s="1"/>
  <c r="I12" i="4" l="1"/>
  <c r="J12" i="4" s="1"/>
  <c r="O12" i="4"/>
  <c r="K12" i="4"/>
  <c r="L12" i="4" s="1"/>
  <c r="G12" i="4"/>
  <c r="H12" i="4" s="1"/>
  <c r="M12" i="4"/>
  <c r="N12" i="4"/>
  <c r="E60" i="4" l="1"/>
  <c r="E59" i="4"/>
  <c r="N59" i="4" s="1"/>
  <c r="E58" i="4"/>
  <c r="M58" i="4" s="1"/>
  <c r="G59" i="4" l="1"/>
  <c r="H59" i="4" s="1"/>
  <c r="K59" i="4"/>
  <c r="L59" i="4" s="1"/>
  <c r="O59" i="4"/>
  <c r="K58" i="4"/>
  <c r="L58" i="4" s="1"/>
  <c r="N58" i="4"/>
  <c r="F58" i="4"/>
  <c r="O58" i="4"/>
  <c r="G58" i="4"/>
  <c r="H58" i="4" s="1"/>
  <c r="I60" i="4"/>
  <c r="J60" i="4" s="1"/>
  <c r="I59" i="4"/>
  <c r="J59" i="4" s="1"/>
  <c r="M59" i="4"/>
  <c r="F60" i="4"/>
  <c r="I58" i="4"/>
  <c r="J58" i="4" s="1"/>
  <c r="F59" i="4"/>
  <c r="G60" i="4"/>
  <c r="H60" i="4" s="1"/>
  <c r="K60" i="4"/>
  <c r="L60" i="4" s="1"/>
  <c r="E57" i="4" l="1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G19" i="4" s="1"/>
  <c r="E18" i="4"/>
  <c r="E17" i="4"/>
  <c r="E16" i="4"/>
  <c r="E15" i="4"/>
  <c r="E13" i="4"/>
  <c r="E14" i="4"/>
  <c r="F40" i="4" l="1"/>
  <c r="O40" i="4" l="1"/>
  <c r="N40" i="4"/>
  <c r="M40" i="4"/>
  <c r="K40" i="4"/>
  <c r="L40" i="4" s="1"/>
  <c r="I40" i="4"/>
  <c r="J40" i="4" s="1"/>
  <c r="G40" i="4"/>
  <c r="H40" i="4" s="1"/>
  <c r="O38" i="4" l="1"/>
  <c r="F38" i="4"/>
  <c r="O39" i="4"/>
  <c r="F39" i="4"/>
  <c r="O41" i="4"/>
  <c r="F41" i="4"/>
  <c r="I39" i="4"/>
  <c r="J39" i="4" s="1"/>
  <c r="I38" i="4"/>
  <c r="J38" i="4" s="1"/>
  <c r="N39" i="4"/>
  <c r="I41" i="4"/>
  <c r="J41" i="4" s="1"/>
  <c r="M41" i="4"/>
  <c r="M39" i="4"/>
  <c r="N38" i="4"/>
  <c r="G39" i="4"/>
  <c r="H39" i="4" s="1"/>
  <c r="K39" i="4"/>
  <c r="L39" i="4" s="1"/>
  <c r="N41" i="4"/>
  <c r="M38" i="4"/>
  <c r="G38" i="4"/>
  <c r="H38" i="4" s="1"/>
  <c r="K38" i="4"/>
  <c r="L38" i="4" s="1"/>
  <c r="G41" i="4"/>
  <c r="H41" i="4" s="1"/>
  <c r="K41" i="4"/>
  <c r="L41" i="4" s="1"/>
  <c r="G20" i="4" l="1"/>
  <c r="H20" i="4" s="1"/>
  <c r="O22" i="4" l="1"/>
  <c r="H19" i="4"/>
  <c r="O57" i="4" l="1"/>
  <c r="N57" i="4"/>
  <c r="M57" i="4"/>
  <c r="I22" i="4"/>
  <c r="J22" i="4" s="1"/>
  <c r="M22" i="4"/>
  <c r="F22" i="4"/>
  <c r="N22" i="4"/>
  <c r="G22" i="4"/>
  <c r="H22" i="4" s="1"/>
  <c r="K22" i="4"/>
  <c r="L22" i="4" s="1"/>
  <c r="F43" i="4"/>
  <c r="G43" i="4"/>
  <c r="H43" i="4" s="1"/>
  <c r="I43" i="4"/>
  <c r="J43" i="4" s="1"/>
  <c r="K43" i="4"/>
  <c r="L43" i="4" s="1"/>
  <c r="M43" i="4"/>
  <c r="N43" i="4"/>
  <c r="O43" i="4"/>
  <c r="M45" i="4" l="1"/>
  <c r="O31" i="4"/>
  <c r="O20" i="4"/>
  <c r="O26" i="4"/>
  <c r="O49" i="4"/>
  <c r="O50" i="4"/>
  <c r="O51" i="4"/>
  <c r="O33" i="4"/>
  <c r="O52" i="4"/>
  <c r="O23" i="4"/>
  <c r="O46" i="4"/>
  <c r="O48" i="4"/>
  <c r="O14" i="4"/>
  <c r="O15" i="4"/>
  <c r="O27" i="4"/>
  <c r="O28" i="4"/>
  <c r="O44" i="4"/>
  <c r="O47" i="4"/>
  <c r="O21" i="4"/>
  <c r="O35" i="4"/>
  <c r="O24" i="4"/>
  <c r="O56" i="4"/>
  <c r="O34" i="4"/>
  <c r="O16" i="4"/>
  <c r="O17" i="4"/>
  <c r="O32" i="4"/>
  <c r="O19" i="4"/>
  <c r="O29" i="4"/>
  <c r="O30" i="4"/>
  <c r="O53" i="4"/>
  <c r="O42" i="4"/>
  <c r="O55" i="4"/>
  <c r="O54" i="4"/>
  <c r="O18" i="4"/>
  <c r="N31" i="4"/>
  <c r="N20" i="4"/>
  <c r="N26" i="4"/>
  <c r="N49" i="4"/>
  <c r="N50" i="4"/>
  <c r="N51" i="4"/>
  <c r="N33" i="4"/>
  <c r="N52" i="4"/>
  <c r="N23" i="4"/>
  <c r="N46" i="4"/>
  <c r="N48" i="4"/>
  <c r="N14" i="4"/>
  <c r="N15" i="4"/>
  <c r="N27" i="4"/>
  <c r="N28" i="4"/>
  <c r="N44" i="4"/>
  <c r="N47" i="4"/>
  <c r="N21" i="4"/>
  <c r="N35" i="4"/>
  <c r="N24" i="4"/>
  <c r="N56" i="4"/>
  <c r="N34" i="4"/>
  <c r="N16" i="4"/>
  <c r="N17" i="4"/>
  <c r="N32" i="4"/>
  <c r="N18" i="4"/>
  <c r="N19" i="4"/>
  <c r="N29" i="4"/>
  <c r="N30" i="4"/>
  <c r="N53" i="4"/>
  <c r="N42" i="4"/>
  <c r="N55" i="4"/>
  <c r="N54" i="4"/>
  <c r="M31" i="4"/>
  <c r="M20" i="4"/>
  <c r="M26" i="4"/>
  <c r="M49" i="4"/>
  <c r="M50" i="4"/>
  <c r="M51" i="4"/>
  <c r="M33" i="4"/>
  <c r="M52" i="4"/>
  <c r="M23" i="4"/>
  <c r="M46" i="4"/>
  <c r="M48" i="4"/>
  <c r="M14" i="4"/>
  <c r="M15" i="4"/>
  <c r="M27" i="4"/>
  <c r="M28" i="4"/>
  <c r="M44" i="4"/>
  <c r="M47" i="4"/>
  <c r="M21" i="4"/>
  <c r="M35" i="4"/>
  <c r="M24" i="4"/>
  <c r="M56" i="4"/>
  <c r="M34" i="4"/>
  <c r="M16" i="4"/>
  <c r="M17" i="4"/>
  <c r="M32" i="4"/>
  <c r="M19" i="4"/>
  <c r="M29" i="4"/>
  <c r="M30" i="4"/>
  <c r="M53" i="4"/>
  <c r="M42" i="4"/>
  <c r="M55" i="4"/>
  <c r="M54" i="4"/>
  <c r="M18" i="4"/>
  <c r="K31" i="4"/>
  <c r="L31" i="4" s="1"/>
  <c r="K20" i="4"/>
  <c r="L20" i="4" s="1"/>
  <c r="K26" i="4"/>
  <c r="L26" i="4" s="1"/>
  <c r="K49" i="4"/>
  <c r="L49" i="4" s="1"/>
  <c r="K50" i="4"/>
  <c r="L50" i="4" s="1"/>
  <c r="K51" i="4"/>
  <c r="L51" i="4" s="1"/>
  <c r="K57" i="4"/>
  <c r="L57" i="4" s="1"/>
  <c r="K33" i="4"/>
  <c r="L33" i="4" s="1"/>
  <c r="K52" i="4"/>
  <c r="L52" i="4" s="1"/>
  <c r="K23" i="4"/>
  <c r="L23" i="4" s="1"/>
  <c r="K46" i="4"/>
  <c r="L46" i="4" s="1"/>
  <c r="K48" i="4"/>
  <c r="L48" i="4" s="1"/>
  <c r="K14" i="4"/>
  <c r="L14" i="4" s="1"/>
  <c r="K15" i="4"/>
  <c r="L15" i="4" s="1"/>
  <c r="K27" i="4"/>
  <c r="L27" i="4" s="1"/>
  <c r="K28" i="4"/>
  <c r="L28" i="4" s="1"/>
  <c r="K44" i="4"/>
  <c r="L44" i="4" s="1"/>
  <c r="K47" i="4"/>
  <c r="L47" i="4" s="1"/>
  <c r="K21" i="4"/>
  <c r="L21" i="4" s="1"/>
  <c r="K35" i="4"/>
  <c r="L35" i="4" s="1"/>
  <c r="K24" i="4"/>
  <c r="L24" i="4" s="1"/>
  <c r="K56" i="4"/>
  <c r="L56" i="4" s="1"/>
  <c r="K34" i="4"/>
  <c r="L34" i="4" s="1"/>
  <c r="K16" i="4"/>
  <c r="L16" i="4" s="1"/>
  <c r="K17" i="4"/>
  <c r="L17" i="4" s="1"/>
  <c r="K32" i="4"/>
  <c r="L32" i="4" s="1"/>
  <c r="K19" i="4"/>
  <c r="L19" i="4" s="1"/>
  <c r="K29" i="4"/>
  <c r="L29" i="4" s="1"/>
  <c r="K30" i="4"/>
  <c r="L30" i="4" s="1"/>
  <c r="K53" i="4"/>
  <c r="L53" i="4" s="1"/>
  <c r="K42" i="4"/>
  <c r="L42" i="4" s="1"/>
  <c r="K55" i="4"/>
  <c r="L55" i="4" s="1"/>
  <c r="K54" i="4"/>
  <c r="L54" i="4" s="1"/>
  <c r="K18" i="4"/>
  <c r="L18" i="4" s="1"/>
  <c r="I31" i="4"/>
  <c r="J31" i="4" s="1"/>
  <c r="I20" i="4"/>
  <c r="J20" i="4" s="1"/>
  <c r="I26" i="4"/>
  <c r="J26" i="4" s="1"/>
  <c r="I49" i="4"/>
  <c r="J49" i="4" s="1"/>
  <c r="I50" i="4"/>
  <c r="J50" i="4" s="1"/>
  <c r="I51" i="4"/>
  <c r="J51" i="4" s="1"/>
  <c r="I57" i="4"/>
  <c r="J57" i="4" s="1"/>
  <c r="I33" i="4"/>
  <c r="J33" i="4" s="1"/>
  <c r="I52" i="4"/>
  <c r="J52" i="4" s="1"/>
  <c r="I23" i="4"/>
  <c r="J23" i="4" s="1"/>
  <c r="I46" i="4"/>
  <c r="J46" i="4" s="1"/>
  <c r="I48" i="4"/>
  <c r="J48" i="4" s="1"/>
  <c r="I14" i="4"/>
  <c r="J14" i="4" s="1"/>
  <c r="I15" i="4"/>
  <c r="J15" i="4" s="1"/>
  <c r="I27" i="4"/>
  <c r="J27" i="4" s="1"/>
  <c r="I28" i="4"/>
  <c r="J28" i="4" s="1"/>
  <c r="I44" i="4"/>
  <c r="J44" i="4" s="1"/>
  <c r="I47" i="4"/>
  <c r="J47" i="4" s="1"/>
  <c r="I21" i="4"/>
  <c r="J21" i="4" s="1"/>
  <c r="I35" i="4"/>
  <c r="J35" i="4" s="1"/>
  <c r="I24" i="4"/>
  <c r="J24" i="4" s="1"/>
  <c r="I56" i="4"/>
  <c r="J56" i="4" s="1"/>
  <c r="I34" i="4"/>
  <c r="J34" i="4" s="1"/>
  <c r="I16" i="4"/>
  <c r="J16" i="4" s="1"/>
  <c r="I17" i="4"/>
  <c r="J17" i="4" s="1"/>
  <c r="I32" i="4"/>
  <c r="J32" i="4" s="1"/>
  <c r="I19" i="4"/>
  <c r="J19" i="4" s="1"/>
  <c r="I29" i="4"/>
  <c r="J29" i="4" s="1"/>
  <c r="I30" i="4"/>
  <c r="J30" i="4" s="1"/>
  <c r="I53" i="4"/>
  <c r="J53" i="4" s="1"/>
  <c r="I42" i="4"/>
  <c r="J42" i="4" s="1"/>
  <c r="I55" i="4"/>
  <c r="J55" i="4" s="1"/>
  <c r="I54" i="4"/>
  <c r="J54" i="4" s="1"/>
  <c r="I18" i="4"/>
  <c r="J18" i="4" s="1"/>
  <c r="G31" i="4"/>
  <c r="H31" i="4" s="1"/>
  <c r="G26" i="4"/>
  <c r="H26" i="4" s="1"/>
  <c r="G49" i="4"/>
  <c r="H49" i="4" s="1"/>
  <c r="G50" i="4"/>
  <c r="H50" i="4" s="1"/>
  <c r="G51" i="4"/>
  <c r="H51" i="4" s="1"/>
  <c r="G57" i="4"/>
  <c r="H57" i="4" s="1"/>
  <c r="G33" i="4"/>
  <c r="H33" i="4" s="1"/>
  <c r="G52" i="4"/>
  <c r="H52" i="4" s="1"/>
  <c r="G23" i="4"/>
  <c r="H23" i="4" s="1"/>
  <c r="G46" i="4"/>
  <c r="H46" i="4" s="1"/>
  <c r="G48" i="4"/>
  <c r="H48" i="4" s="1"/>
  <c r="G14" i="4"/>
  <c r="H14" i="4" s="1"/>
  <c r="G15" i="4"/>
  <c r="H15" i="4" s="1"/>
  <c r="G27" i="4"/>
  <c r="H27" i="4" s="1"/>
  <c r="G28" i="4"/>
  <c r="H28" i="4" s="1"/>
  <c r="G44" i="4"/>
  <c r="H44" i="4" s="1"/>
  <c r="G47" i="4"/>
  <c r="H47" i="4" s="1"/>
  <c r="G21" i="4"/>
  <c r="H21" i="4" s="1"/>
  <c r="G35" i="4"/>
  <c r="H35" i="4" s="1"/>
  <c r="G24" i="4"/>
  <c r="H24" i="4" s="1"/>
  <c r="G56" i="4"/>
  <c r="H56" i="4" s="1"/>
  <c r="G34" i="4"/>
  <c r="H34" i="4" s="1"/>
  <c r="G16" i="4"/>
  <c r="H16" i="4" s="1"/>
  <c r="G17" i="4"/>
  <c r="H17" i="4" s="1"/>
  <c r="G32" i="4"/>
  <c r="H32" i="4" s="1"/>
  <c r="G29" i="4"/>
  <c r="H29" i="4" s="1"/>
  <c r="G30" i="4"/>
  <c r="H30" i="4" s="1"/>
  <c r="G53" i="4"/>
  <c r="H53" i="4" s="1"/>
  <c r="G42" i="4"/>
  <c r="H42" i="4" s="1"/>
  <c r="G55" i="4"/>
  <c r="H55" i="4" s="1"/>
  <c r="G54" i="4"/>
  <c r="H54" i="4" s="1"/>
  <c r="G18" i="4"/>
  <c r="H18" i="4" s="1"/>
  <c r="F31" i="4"/>
  <c r="F20" i="4"/>
  <c r="F26" i="4"/>
  <c r="F49" i="4"/>
  <c r="F50" i="4"/>
  <c r="F51" i="4"/>
  <c r="F57" i="4"/>
  <c r="F19" i="4"/>
  <c r="F29" i="4"/>
  <c r="F30" i="4"/>
  <c r="F53" i="4"/>
  <c r="F42" i="4"/>
  <c r="F55" i="4"/>
  <c r="F54" i="4"/>
  <c r="F52" i="4"/>
  <c r="F14" i="4"/>
  <c r="F56" i="4"/>
  <c r="F15" i="4"/>
  <c r="N25" i="4"/>
  <c r="F48" i="4"/>
  <c r="F47" i="4"/>
  <c r="F46" i="4"/>
  <c r="F44" i="4"/>
  <c r="F35" i="4"/>
  <c r="F33" i="4"/>
  <c r="F32" i="4"/>
  <c r="F28" i="4"/>
  <c r="F27" i="4"/>
  <c r="F24" i="4"/>
  <c r="F34" i="4"/>
  <c r="F23" i="4"/>
  <c r="F21" i="4"/>
  <c r="F18" i="4"/>
  <c r="F17" i="4"/>
  <c r="F16" i="4"/>
  <c r="N36" i="4" l="1"/>
  <c r="O36" i="4"/>
  <c r="O37" i="4"/>
  <c r="F25" i="4"/>
  <c r="I36" i="4"/>
  <c r="J36" i="4" s="1"/>
  <c r="K36" i="4"/>
  <c r="L36" i="4" s="1"/>
  <c r="O25" i="4"/>
  <c r="F45" i="4"/>
  <c r="F36" i="4"/>
  <c r="G36" i="4"/>
  <c r="H36" i="4" s="1"/>
  <c r="M36" i="4"/>
  <c r="O45" i="4"/>
  <c r="G25" i="4"/>
  <c r="H25" i="4" s="1"/>
  <c r="I45" i="4"/>
  <c r="J45" i="4" s="1"/>
  <c r="M25" i="4"/>
  <c r="G45" i="4"/>
  <c r="H45" i="4" s="1"/>
  <c r="N45" i="4"/>
  <c r="I25" i="4"/>
  <c r="J25" i="4" s="1"/>
  <c r="K25" i="4"/>
  <c r="L25" i="4" s="1"/>
  <c r="K45" i="4"/>
  <c r="L45" i="4" s="1"/>
  <c r="F37" i="4" l="1"/>
  <c r="I37" i="4"/>
  <c r="J37" i="4" s="1"/>
  <c r="M37" i="4"/>
  <c r="N37" i="4"/>
  <c r="G37" i="4"/>
  <c r="H37" i="4" s="1"/>
  <c r="K37" i="4"/>
  <c r="L37" i="4" s="1"/>
  <c r="N13" i="4"/>
  <c r="F13" i="4"/>
  <c r="O13" i="4"/>
  <c r="M13" i="4"/>
  <c r="I13" i="4"/>
  <c r="J13" i="4" s="1"/>
  <c r="K13" i="4"/>
  <c r="L13" i="4" s="1"/>
  <c r="G13" i="4"/>
  <c r="H13" i="4" s="1"/>
</calcChain>
</file>

<file path=xl/sharedStrings.xml><?xml version="1.0" encoding="utf-8"?>
<sst xmlns="http://schemas.openxmlformats.org/spreadsheetml/2006/main" count="88" uniqueCount="77">
  <si>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</si>
  <si>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</si>
  <si>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</si>
  <si>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</si>
  <si>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</si>
  <si>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</si>
  <si>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</si>
  <si>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</si>
  <si>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</si>
  <si>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</si>
  <si>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</si>
  <si>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</si>
  <si>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</si>
  <si>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</si>
  <si>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</si>
  <si>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</si>
  <si>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Wochenpauschalgage § 7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</si>
  <si>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</si>
  <si>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</si>
  <si>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</si>
  <si>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</si>
  <si>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</si>
  <si>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</si>
  <si>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</si>
  <si>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</si>
  <si>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</si>
  <si>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</si>
  <si>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</si>
  <si>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</si>
  <si>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</si>
  <si>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</si>
  <si>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</si>
  <si>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</si>
  <si>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 II</t>
  </si>
  <si>
    <t>Tonassistenz, Videotechnik,  Primärtontechnik</t>
  </si>
  <si>
    <t>Filmarchitektassistenz (Szenenbildassistenz)</t>
  </si>
  <si>
    <t>Filmarchitektur (Szenenbild)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</si>
  <si>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</si>
  <si>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</si>
  <si>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</si>
  <si>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</si>
  <si>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</si>
  <si>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</si>
  <si>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</si>
  <si>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</si>
  <si>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</si>
  <si>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</si>
  <si>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</si>
  <si>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</si>
  <si>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In die gelbe Spalte ist die Gage einzutragen. Die rechten Spalten zeigen sodann die Detaillierungen (SZ, UEL ua). Ist Gage jedoch geringer als die Mindestgage werden keine Detaillierungen angezeigt.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</si>
  <si>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</si>
  <si>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</si>
  <si>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</si>
  <si>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</si>
  <si>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</si>
  <si>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</si>
  <si>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</si>
  <si>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</si>
  <si>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</si>
  <si>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</si>
  <si>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</si>
  <si>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</si>
  <si>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</si>
  <si>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>Ton I</t>
    </r>
    <r>
      <rPr>
        <vertAlign val="superscript"/>
        <sz val="12"/>
        <rFont val="Arial"/>
        <family val="2"/>
      </rPr>
      <t xml:space="preserve"> 4)</t>
    </r>
  </si>
  <si>
    <r>
      <t xml:space="preserve">Medienfachkraft </t>
    </r>
    <r>
      <rPr>
        <vertAlign val="superscript"/>
        <sz val="12"/>
        <rFont val="Arial"/>
        <family val="2"/>
      </rPr>
      <t>5)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</si>
  <si>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</si>
  <si>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</si>
  <si>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Kamera II: 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</si>
  <si>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Kamera III: Wirtschafts-, Image- und Bildungsfilme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</si>
  <si>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Voraussetzung für die Einreihung in die Verwendungsgruppe Tonmeister I ist eine mindestens 15-jährige Praxis als Tonmeister II </t>
    </r>
  </si>
  <si>
    <r>
      <rPr>
        <vertAlign val="superscript"/>
        <sz val="12"/>
        <rFont val="Arial"/>
        <family val="2"/>
      </rPr>
      <t xml:space="preserve">5)  </t>
    </r>
    <r>
      <rPr>
        <sz val="12"/>
        <rFont val="Arial"/>
        <family val="2"/>
      </rPr>
      <t>nur bei Wirtschafts-, Image- und Bildungsfilmen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</si>
  <si>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Filmwirtschaft</t>
    </r>
  </si>
  <si>
    <t xml:space="preserve">    zur Feststellung ihrer beruflichen Eignung in Aufgabengebieten des Filmschaffens eingesetzt werden</t>
  </si>
  <si>
    <t>Mindestgagen</t>
  </si>
  <si>
    <t>lt. Kollektivvertrag</t>
  </si>
  <si>
    <r>
      <t xml:space="preserve">wirksam ab </t>
    </r>
    <r>
      <rPr>
        <b/>
        <sz val="12"/>
        <rFont val="Arial"/>
        <family val="2"/>
      </rPr>
      <t>1. Jänner 2021</t>
    </r>
  </si>
  <si>
    <t>Continuity/Script (Script 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</si>
</sst>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4" fontId="3" fillId="2" borderId="22" xfId="0" applyNumberFormat="1" applyFont="1" applyFill="1" applyBorder="1" applyAlignment="1" applyProtection="1">
      <alignment horizontal="center"/>
      <protection locked="0"/>
    </xf>
    <xf numFmtId="4" fontId="3" fillId="2" borderId="22" xfId="0" applyNumberFormat="1" applyFont="1" applyFill="1" applyBorder="1" applyAlignment="1" applyProtection="1">
      <alignment horizontal="left"/>
      <protection locked="0"/>
    </xf>
    <xf numFmtId="4" fontId="3" fillId="2" borderId="26" xfId="0" applyNumberFormat="1" applyFont="1" applyFill="1" applyBorder="1" applyAlignment="1" applyProtection="1">
      <alignment vertical="center"/>
      <protection locked="0"/>
    </xf>
    <xf numFmtId="4" fontId="3" fillId="2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indent="1"/>
    </xf>
    <xf numFmtId="4" fontId="6" fillId="0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/>
    </xf>
    <xf numFmtId="4" fontId="3" fillId="0" borderId="21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showGridLines="0" showRowColHeaders="0" tabSelected="1" zoomScale="73" zoomScaleNormal="73" workbookViewId="0">
      <selection activeCell="D60" sqref="D60"/>
    </sheetView>
  </sheetViews>
  <sheetFormatPr baseColWidth="10" defaultColWidth="11" defaultRowHeight="15" x14ac:dyDescent="0.2"/>
  <cols>
    <col min="1" max="1" width="11" style="37"/>
    <col min="2" max="2" width="46.25" style="1" customWidth="1"/>
    <col min="3" max="4" width="17.375" style="1" customWidth="1"/>
    <col min="5" max="8" width="14.125" style="21" customWidth="1"/>
    <col min="9" max="15" width="14.125" style="1" customWidth="1"/>
    <col min="16" max="16384" width="11" style="1"/>
  </cols>
  <sheetData>
    <row r="1" spans="2:15" s="3" customFormat="1" x14ac:dyDescent="0.2">
      <c r="B1" s="37"/>
      <c r="C1" s="37"/>
      <c r="D1" s="37"/>
      <c r="E1" s="21"/>
      <c r="F1" s="21"/>
      <c r="G1" s="21"/>
      <c r="H1" s="21"/>
      <c r="I1" s="37"/>
      <c r="J1" s="37"/>
      <c r="K1" s="37"/>
      <c r="L1" s="37"/>
      <c r="M1" s="37"/>
      <c r="N1" s="37"/>
      <c r="O1" s="37"/>
    </row>
    <row r="2" spans="2:15" s="3" customFormat="1" ht="18" x14ac:dyDescent="0.2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5.75" x14ac:dyDescent="0.2">
      <c r="B3" s="54" t="s">
        <v>75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x14ac:dyDescent="0.2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5.75" thickBo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5" x14ac:dyDescent="0.2">
      <c r="B6" s="38"/>
      <c r="C6" s="39"/>
      <c r="D6" s="25"/>
      <c r="E6" s="60" t="s">
        <v>4</v>
      </c>
      <c r="F6" s="61"/>
      <c r="G6" s="47" t="s">
        <v>16</v>
      </c>
      <c r="H6" s="48"/>
      <c r="I6" s="47" t="s">
        <v>8</v>
      </c>
      <c r="J6" s="48"/>
      <c r="K6" s="48"/>
      <c r="L6" s="58"/>
      <c r="M6" s="47" t="s">
        <v>9</v>
      </c>
      <c r="N6" s="48"/>
      <c r="O6" s="49"/>
    </row>
    <row r="7" spans="2:15" x14ac:dyDescent="0.2">
      <c r="B7" s="8"/>
      <c r="C7" s="40"/>
      <c r="D7" s="26"/>
      <c r="E7" s="62"/>
      <c r="F7" s="63"/>
      <c r="G7" s="50"/>
      <c r="H7" s="51"/>
      <c r="I7" s="50"/>
      <c r="J7" s="51"/>
      <c r="K7" s="51"/>
      <c r="L7" s="59"/>
      <c r="M7" s="50"/>
      <c r="N7" s="51"/>
      <c r="O7" s="52"/>
    </row>
    <row r="8" spans="2:15" x14ac:dyDescent="0.2">
      <c r="B8" s="8"/>
      <c r="C8" s="42" t="s">
        <v>73</v>
      </c>
      <c r="D8" s="27" t="s">
        <v>42</v>
      </c>
      <c r="E8" s="4" t="s">
        <v>10</v>
      </c>
      <c r="F8" s="4" t="s">
        <v>10</v>
      </c>
      <c r="G8" s="5" t="s">
        <v>17</v>
      </c>
      <c r="H8" s="5" t="s">
        <v>17</v>
      </c>
      <c r="I8" s="56" t="s">
        <v>14</v>
      </c>
      <c r="J8" s="57"/>
      <c r="K8" s="56" t="s">
        <v>15</v>
      </c>
      <c r="L8" s="57"/>
      <c r="M8" s="6"/>
      <c r="N8" s="6" t="s">
        <v>6</v>
      </c>
      <c r="O8" s="7" t="s">
        <v>7</v>
      </c>
    </row>
    <row r="9" spans="2:15" x14ac:dyDescent="0.2">
      <c r="B9" s="8"/>
      <c r="C9" s="42" t="s">
        <v>74</v>
      </c>
      <c r="D9" s="27" t="s">
        <v>4</v>
      </c>
      <c r="E9" s="5"/>
      <c r="F9" s="5" t="s">
        <v>11</v>
      </c>
      <c r="G9" s="5"/>
      <c r="H9" s="5" t="s">
        <v>11</v>
      </c>
      <c r="I9" s="5" t="s">
        <v>12</v>
      </c>
      <c r="J9" s="5" t="s">
        <v>12</v>
      </c>
      <c r="K9" s="5" t="s">
        <v>12</v>
      </c>
      <c r="L9" s="5" t="s">
        <v>12</v>
      </c>
      <c r="M9" s="9" t="s">
        <v>5</v>
      </c>
      <c r="N9" s="9" t="s">
        <v>13</v>
      </c>
      <c r="O9" s="10" t="s">
        <v>13</v>
      </c>
    </row>
    <row r="10" spans="2:15" x14ac:dyDescent="0.2">
      <c r="B10" s="8"/>
      <c r="C10" s="40"/>
      <c r="D10" s="26"/>
      <c r="E10" s="5"/>
      <c r="F10" s="5"/>
      <c r="G10" s="5"/>
      <c r="H10" s="5"/>
      <c r="I10" s="12"/>
      <c r="J10" s="5" t="s">
        <v>11</v>
      </c>
      <c r="K10" s="13"/>
      <c r="L10" s="5" t="s">
        <v>11</v>
      </c>
      <c r="M10" s="14"/>
      <c r="N10" s="14" t="s">
        <v>41</v>
      </c>
      <c r="O10" s="15" t="s">
        <v>41</v>
      </c>
    </row>
    <row r="11" spans="2:15" x14ac:dyDescent="0.2">
      <c r="B11" s="8"/>
      <c r="C11" s="41"/>
      <c r="D11" s="28"/>
      <c r="E11" s="16"/>
      <c r="F11" s="11"/>
      <c r="G11" s="5"/>
      <c r="H11" s="11"/>
      <c r="I11" s="12"/>
      <c r="J11" s="11"/>
      <c r="K11" s="13"/>
      <c r="L11" s="11"/>
      <c r="M11" s="17"/>
      <c r="N11" s="17">
        <v>0.35</v>
      </c>
      <c r="O11" s="18">
        <v>0.3</v>
      </c>
    </row>
    <row r="12" spans="2:15" ht="18" customHeight="1" x14ac:dyDescent="0.2">
      <c r="B12" s="2" t="s">
        <v>44</v>
      </c>
      <c r="C12" s="43">
        <v>0</v>
      </c>
      <c r="D12" s="29"/>
      <c r="E12" s="19">
        <f t="shared" ref="E12:E43" si="0">IF(D12&lt;C12,0,IF(D12&gt;=C12,D12,C12))</f>
        <v>0</v>
      </c>
      <c r="F12" s="19">
        <f t="shared" ref="F12" si="1">E12*1.2881166</f>
        <v>0</v>
      </c>
      <c r="G12" s="19">
        <f t="shared" ref="G12" si="2">E12*1.385</f>
        <v>0</v>
      </c>
      <c r="H12" s="19">
        <f>G12*1.2881166</f>
        <v>0</v>
      </c>
      <c r="I12" s="19">
        <f t="shared" ref="I12" si="3">E12/4</f>
        <v>0</v>
      </c>
      <c r="J12" s="19">
        <f t="shared" ref="J12" si="4">I12*1.2881166</f>
        <v>0</v>
      </c>
      <c r="K12" s="19">
        <f t="shared" ref="K12" si="5">E12/5</f>
        <v>0</v>
      </c>
      <c r="L12" s="19">
        <f t="shared" ref="L12:L57" si="6">K12*1.2881166</f>
        <v>0</v>
      </c>
      <c r="M12" s="19">
        <f t="shared" ref="M12" si="7">E12*4.33*0.6</f>
        <v>0</v>
      </c>
      <c r="N12" s="19">
        <f t="shared" ref="N12" si="8">E12*4.33*0.65</f>
        <v>0</v>
      </c>
      <c r="O12" s="20">
        <f t="shared" ref="O12" si="9">E12*4.33*0.7</f>
        <v>0</v>
      </c>
    </row>
    <row r="13" spans="2:15" ht="18" customHeight="1" x14ac:dyDescent="0.2">
      <c r="B13" s="2" t="s">
        <v>28</v>
      </c>
      <c r="C13" s="43">
        <v>1000.347725</v>
      </c>
      <c r="D13" s="31"/>
      <c r="E13" s="19">
        <f t="shared" si="0"/>
        <v>0</v>
      </c>
      <c r="F13" s="19">
        <f t="shared" ref="F13:F18" si="10">E13*1.2881166</f>
        <v>0</v>
      </c>
      <c r="G13" s="19">
        <f t="shared" ref="G13:G18" si="11">E13*1.385</f>
        <v>0</v>
      </c>
      <c r="H13" s="19">
        <f>G13*1.2881166</f>
        <v>0</v>
      </c>
      <c r="I13" s="19">
        <f t="shared" ref="I13:I18" si="12">E13/4</f>
        <v>0</v>
      </c>
      <c r="J13" s="19">
        <f t="shared" ref="J13:J57" si="13">I13*1.2881166</f>
        <v>0</v>
      </c>
      <c r="K13" s="19">
        <f t="shared" ref="K13:K18" si="14">E13/5</f>
        <v>0</v>
      </c>
      <c r="L13" s="19">
        <f t="shared" si="6"/>
        <v>0</v>
      </c>
      <c r="M13" s="19">
        <f t="shared" ref="M13:M18" si="15">E13*4.33*0.6</f>
        <v>0</v>
      </c>
      <c r="N13" s="19">
        <f t="shared" ref="N13:N18" si="16">E13*4.33*0.65</f>
        <v>0</v>
      </c>
      <c r="O13" s="20">
        <f t="shared" ref="O13:O18" si="17">E13*4.33*0.7</f>
        <v>0</v>
      </c>
    </row>
    <row r="14" spans="2:15" ht="18" customHeight="1" x14ac:dyDescent="0.2">
      <c r="B14" s="2" t="s">
        <v>54</v>
      </c>
      <c r="C14" s="43">
        <v>1741.1863499999999</v>
      </c>
      <c r="D14" s="31"/>
      <c r="E14" s="19">
        <f t="shared" si="0"/>
        <v>0</v>
      </c>
      <c r="F14" s="19">
        <f t="shared" si="10"/>
        <v>0</v>
      </c>
      <c r="G14" s="19">
        <f t="shared" si="11"/>
        <v>0</v>
      </c>
      <c r="H14" s="19">
        <f t="shared" ref="H14:H31" si="18">G14*1.2881166</f>
        <v>0</v>
      </c>
      <c r="I14" s="19">
        <f t="shared" si="12"/>
        <v>0</v>
      </c>
      <c r="J14" s="19">
        <f t="shared" si="13"/>
        <v>0</v>
      </c>
      <c r="K14" s="19">
        <f t="shared" si="14"/>
        <v>0</v>
      </c>
      <c r="L14" s="19">
        <f t="shared" si="6"/>
        <v>0</v>
      </c>
      <c r="M14" s="19">
        <f t="shared" si="15"/>
        <v>0</v>
      </c>
      <c r="N14" s="19">
        <f t="shared" si="16"/>
        <v>0</v>
      </c>
      <c r="O14" s="20">
        <f t="shared" si="17"/>
        <v>0</v>
      </c>
    </row>
    <row r="15" spans="2:15" ht="18" customHeight="1" x14ac:dyDescent="0.2">
      <c r="B15" s="2" t="s">
        <v>55</v>
      </c>
      <c r="C15" s="43">
        <v>1064.4235450000001</v>
      </c>
      <c r="D15" s="31"/>
      <c r="E15" s="19">
        <f t="shared" si="0"/>
        <v>0</v>
      </c>
      <c r="F15" s="19">
        <f t="shared" si="10"/>
        <v>0</v>
      </c>
      <c r="G15" s="19">
        <f t="shared" si="11"/>
        <v>0</v>
      </c>
      <c r="H15" s="19">
        <f t="shared" si="18"/>
        <v>0</v>
      </c>
      <c r="I15" s="19">
        <f t="shared" si="12"/>
        <v>0</v>
      </c>
      <c r="J15" s="19">
        <f t="shared" si="13"/>
        <v>0</v>
      </c>
      <c r="K15" s="19">
        <f t="shared" si="14"/>
        <v>0</v>
      </c>
      <c r="L15" s="19">
        <f t="shared" si="6"/>
        <v>0</v>
      </c>
      <c r="M15" s="19">
        <f t="shared" si="15"/>
        <v>0</v>
      </c>
      <c r="N15" s="19">
        <f t="shared" si="16"/>
        <v>0</v>
      </c>
      <c r="O15" s="20">
        <f t="shared" si="17"/>
        <v>0</v>
      </c>
    </row>
    <row r="16" spans="2:15" ht="18" customHeight="1" x14ac:dyDescent="0.2">
      <c r="B16" s="2" t="s">
        <v>56</v>
      </c>
      <c r="C16" s="43">
        <v>1656.0900899999999</v>
      </c>
      <c r="D16" s="31"/>
      <c r="E16" s="19">
        <f t="shared" si="0"/>
        <v>0</v>
      </c>
      <c r="F16" s="19">
        <f t="shared" si="10"/>
        <v>0</v>
      </c>
      <c r="G16" s="19">
        <f t="shared" si="11"/>
        <v>0</v>
      </c>
      <c r="H16" s="19">
        <f t="shared" si="18"/>
        <v>0</v>
      </c>
      <c r="I16" s="19">
        <f t="shared" si="12"/>
        <v>0</v>
      </c>
      <c r="J16" s="19">
        <f t="shared" si="13"/>
        <v>0</v>
      </c>
      <c r="K16" s="19">
        <f t="shared" si="14"/>
        <v>0</v>
      </c>
      <c r="L16" s="19">
        <f t="shared" si="6"/>
        <v>0</v>
      </c>
      <c r="M16" s="19">
        <f t="shared" si="15"/>
        <v>0</v>
      </c>
      <c r="N16" s="19">
        <f t="shared" si="16"/>
        <v>0</v>
      </c>
      <c r="O16" s="20">
        <f t="shared" si="17"/>
        <v>0</v>
      </c>
    </row>
    <row r="17" spans="2:19" ht="18" customHeight="1" x14ac:dyDescent="0.2">
      <c r="B17" s="2" t="s">
        <v>57</v>
      </c>
      <c r="C17" s="43">
        <v>1047.887195</v>
      </c>
      <c r="D17" s="31"/>
      <c r="E17" s="19">
        <f t="shared" si="0"/>
        <v>0</v>
      </c>
      <c r="F17" s="19">
        <f t="shared" si="10"/>
        <v>0</v>
      </c>
      <c r="G17" s="19">
        <f t="shared" si="11"/>
        <v>0</v>
      </c>
      <c r="H17" s="19">
        <f t="shared" si="18"/>
        <v>0</v>
      </c>
      <c r="I17" s="19">
        <f t="shared" si="12"/>
        <v>0</v>
      </c>
      <c r="J17" s="19">
        <f t="shared" si="13"/>
        <v>0</v>
      </c>
      <c r="K17" s="19">
        <f t="shared" si="14"/>
        <v>0</v>
      </c>
      <c r="L17" s="19">
        <f t="shared" si="6"/>
        <v>0</v>
      </c>
      <c r="M17" s="19">
        <f t="shared" si="15"/>
        <v>0</v>
      </c>
      <c r="N17" s="19">
        <f t="shared" si="16"/>
        <v>0</v>
      </c>
      <c r="O17" s="20">
        <f t="shared" si="17"/>
        <v>0</v>
      </c>
      <c r="Q17" s="21"/>
      <c r="R17" s="21"/>
      <c r="S17" s="21"/>
    </row>
    <row r="18" spans="2:19" ht="18" customHeight="1" x14ac:dyDescent="0.2">
      <c r="B18" s="2" t="s">
        <v>58</v>
      </c>
      <c r="C18" s="43">
        <v>976.57799</v>
      </c>
      <c r="D18" s="31"/>
      <c r="E18" s="19">
        <f t="shared" si="0"/>
        <v>0</v>
      </c>
      <c r="F18" s="19">
        <f t="shared" si="10"/>
        <v>0</v>
      </c>
      <c r="G18" s="19">
        <f t="shared" si="11"/>
        <v>0</v>
      </c>
      <c r="H18" s="19">
        <f t="shared" si="18"/>
        <v>0</v>
      </c>
      <c r="I18" s="19">
        <f t="shared" si="12"/>
        <v>0</v>
      </c>
      <c r="J18" s="19">
        <f t="shared" si="13"/>
        <v>0</v>
      </c>
      <c r="K18" s="19">
        <f t="shared" si="14"/>
        <v>0</v>
      </c>
      <c r="L18" s="19">
        <f t="shared" si="6"/>
        <v>0</v>
      </c>
      <c r="M18" s="19">
        <f t="shared" si="15"/>
        <v>0</v>
      </c>
      <c r="N18" s="19">
        <f t="shared" si="16"/>
        <v>0</v>
      </c>
      <c r="O18" s="20">
        <f t="shared" si="17"/>
        <v>0</v>
      </c>
    </row>
    <row r="19" spans="2:19" ht="18" customHeight="1" x14ac:dyDescent="0.2">
      <c r="B19" s="36" t="s">
        <v>59</v>
      </c>
      <c r="C19" s="43">
        <v>886.52082499999995</v>
      </c>
      <c r="D19" s="31"/>
      <c r="E19" s="19">
        <f t="shared" si="0"/>
        <v>0</v>
      </c>
      <c r="F19" s="19">
        <f t="shared" ref="F19:F55" si="19">E19*1.2881166</f>
        <v>0</v>
      </c>
      <c r="G19" s="19">
        <f>E19*1.41168</f>
        <v>0</v>
      </c>
      <c r="H19" s="19">
        <f t="shared" si="18"/>
        <v>0</v>
      </c>
      <c r="I19" s="19">
        <f t="shared" ref="I19:I55" si="20">E19/4</f>
        <v>0</v>
      </c>
      <c r="J19" s="19">
        <f t="shared" si="13"/>
        <v>0</v>
      </c>
      <c r="K19" s="19">
        <f t="shared" ref="K19:K55" si="21">E19/5</f>
        <v>0</v>
      </c>
      <c r="L19" s="19">
        <f t="shared" si="6"/>
        <v>0</v>
      </c>
      <c r="M19" s="19">
        <f t="shared" ref="M19:M55" si="22">E19*4.33*0.6</f>
        <v>0</v>
      </c>
      <c r="N19" s="19">
        <f t="shared" ref="N19:N55" si="23">E19*4.33*0.65</f>
        <v>0</v>
      </c>
      <c r="O19" s="20">
        <f t="shared" ref="O19:O55" si="24">E19*4.33*0.7</f>
        <v>0</v>
      </c>
    </row>
    <row r="20" spans="2:19" ht="18" customHeight="1" x14ac:dyDescent="0.2">
      <c r="B20" s="2" t="s">
        <v>39</v>
      </c>
      <c r="C20" s="43">
        <v>789.37230499999998</v>
      </c>
      <c r="D20" s="31"/>
      <c r="E20" s="19">
        <f t="shared" si="0"/>
        <v>0</v>
      </c>
      <c r="F20" s="19">
        <f>E20*1.2881166</f>
        <v>0</v>
      </c>
      <c r="G20" s="19">
        <f>E20*1.385</f>
        <v>0</v>
      </c>
      <c r="H20" s="19">
        <f t="shared" si="18"/>
        <v>0</v>
      </c>
      <c r="I20" s="19">
        <f>E20/4</f>
        <v>0</v>
      </c>
      <c r="J20" s="19">
        <f t="shared" si="13"/>
        <v>0</v>
      </c>
      <c r="K20" s="19">
        <f>E20/5</f>
        <v>0</v>
      </c>
      <c r="L20" s="19">
        <f t="shared" si="6"/>
        <v>0</v>
      </c>
      <c r="M20" s="19">
        <f>E20*4.33*0.6</f>
        <v>0</v>
      </c>
      <c r="N20" s="19">
        <f>E20*4.33*0.65</f>
        <v>0</v>
      </c>
      <c r="O20" s="20">
        <f>E20*4.33*0.7</f>
        <v>0</v>
      </c>
    </row>
    <row r="21" spans="2:19" ht="18" customHeight="1" x14ac:dyDescent="0.2">
      <c r="B21" s="2" t="s">
        <v>29</v>
      </c>
      <c r="C21" s="43">
        <v>956.94741499999998</v>
      </c>
      <c r="D21" s="31"/>
      <c r="E21" s="19">
        <f t="shared" si="0"/>
        <v>0</v>
      </c>
      <c r="F21" s="19">
        <f>E21*1.2881166</f>
        <v>0</v>
      </c>
      <c r="G21" s="19">
        <f>E21*1.385</f>
        <v>0</v>
      </c>
      <c r="H21" s="19">
        <f t="shared" si="18"/>
        <v>0</v>
      </c>
      <c r="I21" s="19">
        <f>E21/4</f>
        <v>0</v>
      </c>
      <c r="J21" s="19">
        <f t="shared" si="13"/>
        <v>0</v>
      </c>
      <c r="K21" s="19">
        <f>E21/5</f>
        <v>0</v>
      </c>
      <c r="L21" s="19">
        <f t="shared" si="6"/>
        <v>0</v>
      </c>
      <c r="M21" s="19">
        <f>E21*4.33*0.6</f>
        <v>0</v>
      </c>
      <c r="N21" s="19">
        <f>E21*4.33*0.65</f>
        <v>0</v>
      </c>
      <c r="O21" s="20">
        <f>E21*4.33*0.7</f>
        <v>0</v>
      </c>
    </row>
    <row r="22" spans="2:19" ht="18" customHeight="1" x14ac:dyDescent="0.2">
      <c r="B22" s="2" t="s">
        <v>43</v>
      </c>
      <c r="C22" s="43">
        <v>0</v>
      </c>
      <c r="D22" s="30"/>
      <c r="E22" s="19">
        <f t="shared" si="0"/>
        <v>0</v>
      </c>
      <c r="F22" s="19">
        <f>E22*1.2881166</f>
        <v>0</v>
      </c>
      <c r="G22" s="19">
        <f>E22*1.385</f>
        <v>0</v>
      </c>
      <c r="H22" s="19">
        <f t="shared" si="18"/>
        <v>0</v>
      </c>
      <c r="I22" s="19">
        <f>E22/4</f>
        <v>0</v>
      </c>
      <c r="J22" s="19">
        <f t="shared" si="13"/>
        <v>0</v>
      </c>
      <c r="K22" s="19">
        <f>E22/5</f>
        <v>0</v>
      </c>
      <c r="L22" s="19">
        <f t="shared" si="6"/>
        <v>0</v>
      </c>
      <c r="M22" s="19">
        <f>E22*4.33*0.6</f>
        <v>0</v>
      </c>
      <c r="N22" s="19">
        <f>E22*4.33*0.65</f>
        <v>0</v>
      </c>
      <c r="O22" s="20">
        <f>E22*4.33*0.7</f>
        <v>0</v>
      </c>
    </row>
    <row r="23" spans="2:19" ht="18" customHeight="1" x14ac:dyDescent="0.2">
      <c r="B23" s="2" t="s">
        <v>30</v>
      </c>
      <c r="C23" s="43">
        <v>1019.9783</v>
      </c>
      <c r="D23" s="31"/>
      <c r="E23" s="19">
        <f t="shared" si="0"/>
        <v>0</v>
      </c>
      <c r="F23" s="19">
        <f t="shared" ref="F23:F31" si="25">E23*1.2881166</f>
        <v>0</v>
      </c>
      <c r="G23" s="19">
        <f t="shared" ref="G23:G31" si="26">E23*1.385</f>
        <v>0</v>
      </c>
      <c r="H23" s="19">
        <f t="shared" si="18"/>
        <v>0</v>
      </c>
      <c r="I23" s="19">
        <f t="shared" ref="I23:I31" si="27">E23/4</f>
        <v>0</v>
      </c>
      <c r="J23" s="19">
        <f t="shared" si="13"/>
        <v>0</v>
      </c>
      <c r="K23" s="19">
        <f t="shared" ref="K23:K31" si="28">E23/5</f>
        <v>0</v>
      </c>
      <c r="L23" s="19">
        <f t="shared" si="6"/>
        <v>0</v>
      </c>
      <c r="M23" s="19">
        <f t="shared" ref="M23:M31" si="29">E23*4.33*0.6</f>
        <v>0</v>
      </c>
      <c r="N23" s="19">
        <f t="shared" ref="N23:N31" si="30">E23*4.33*0.65</f>
        <v>0</v>
      </c>
      <c r="O23" s="20">
        <f t="shared" ref="O23:O31" si="31">E23*4.33*0.7</f>
        <v>0</v>
      </c>
    </row>
    <row r="24" spans="2:19" ht="18" customHeight="1" x14ac:dyDescent="0.2">
      <c r="B24" s="2" t="s">
        <v>31</v>
      </c>
      <c r="C24" s="43">
        <v>617.69861500000002</v>
      </c>
      <c r="D24" s="31"/>
      <c r="E24" s="19">
        <f t="shared" si="0"/>
        <v>0</v>
      </c>
      <c r="F24" s="19">
        <f t="shared" si="25"/>
        <v>0</v>
      </c>
      <c r="G24" s="19">
        <f t="shared" si="26"/>
        <v>0</v>
      </c>
      <c r="H24" s="19">
        <f t="shared" si="18"/>
        <v>0</v>
      </c>
      <c r="I24" s="19">
        <f t="shared" si="27"/>
        <v>0</v>
      </c>
      <c r="J24" s="19">
        <f t="shared" si="13"/>
        <v>0</v>
      </c>
      <c r="K24" s="19">
        <f t="shared" si="28"/>
        <v>0</v>
      </c>
      <c r="L24" s="19">
        <f t="shared" si="6"/>
        <v>0</v>
      </c>
      <c r="M24" s="19">
        <f t="shared" si="29"/>
        <v>0</v>
      </c>
      <c r="N24" s="19">
        <f t="shared" si="30"/>
        <v>0</v>
      </c>
      <c r="O24" s="20">
        <f t="shared" si="31"/>
        <v>0</v>
      </c>
    </row>
    <row r="25" spans="2:19" ht="18" customHeight="1" x14ac:dyDescent="0.2">
      <c r="B25" s="2" t="s">
        <v>76</v>
      </c>
      <c r="C25" s="43">
        <v>705.44272000000001</v>
      </c>
      <c r="D25" s="31"/>
      <c r="E25" s="19">
        <f t="shared" si="0"/>
        <v>0</v>
      </c>
      <c r="F25" s="19">
        <f t="shared" si="25"/>
        <v>0</v>
      </c>
      <c r="G25" s="19">
        <f t="shared" si="26"/>
        <v>0</v>
      </c>
      <c r="H25" s="19">
        <f t="shared" si="18"/>
        <v>0</v>
      </c>
      <c r="I25" s="19">
        <f t="shared" si="27"/>
        <v>0</v>
      </c>
      <c r="J25" s="19">
        <f t="shared" si="13"/>
        <v>0</v>
      </c>
      <c r="K25" s="19">
        <f t="shared" si="28"/>
        <v>0</v>
      </c>
      <c r="L25" s="19">
        <f t="shared" si="6"/>
        <v>0</v>
      </c>
      <c r="M25" s="19">
        <f t="shared" si="29"/>
        <v>0</v>
      </c>
      <c r="N25" s="19">
        <f t="shared" si="30"/>
        <v>0</v>
      </c>
      <c r="O25" s="20">
        <f t="shared" si="31"/>
        <v>0</v>
      </c>
    </row>
    <row r="26" spans="2:19" ht="18" customHeight="1" x14ac:dyDescent="0.2">
      <c r="B26" s="2" t="s">
        <v>1</v>
      </c>
      <c r="C26" s="43">
        <v>1724.9239149999999</v>
      </c>
      <c r="D26" s="31"/>
      <c r="E26" s="19">
        <f t="shared" si="0"/>
        <v>0</v>
      </c>
      <c r="F26" s="19">
        <f t="shared" si="25"/>
        <v>0</v>
      </c>
      <c r="G26" s="19">
        <f t="shared" si="26"/>
        <v>0</v>
      </c>
      <c r="H26" s="19">
        <f t="shared" si="18"/>
        <v>0</v>
      </c>
      <c r="I26" s="19">
        <f t="shared" si="27"/>
        <v>0</v>
      </c>
      <c r="J26" s="19">
        <f t="shared" si="13"/>
        <v>0</v>
      </c>
      <c r="K26" s="19">
        <f t="shared" si="28"/>
        <v>0</v>
      </c>
      <c r="L26" s="19">
        <f t="shared" si="6"/>
        <v>0</v>
      </c>
      <c r="M26" s="19">
        <f t="shared" si="29"/>
        <v>0</v>
      </c>
      <c r="N26" s="19">
        <f t="shared" si="30"/>
        <v>0</v>
      </c>
      <c r="O26" s="20">
        <f t="shared" si="31"/>
        <v>0</v>
      </c>
    </row>
    <row r="27" spans="2:19" ht="18" customHeight="1" x14ac:dyDescent="0.2">
      <c r="B27" s="2" t="s">
        <v>60</v>
      </c>
      <c r="C27" s="43">
        <v>2428.6521299999999</v>
      </c>
      <c r="D27" s="31"/>
      <c r="E27" s="19">
        <f t="shared" si="0"/>
        <v>0</v>
      </c>
      <c r="F27" s="19">
        <f t="shared" si="25"/>
        <v>0</v>
      </c>
      <c r="G27" s="19">
        <f t="shared" si="26"/>
        <v>0</v>
      </c>
      <c r="H27" s="19">
        <f t="shared" si="18"/>
        <v>0</v>
      </c>
      <c r="I27" s="19">
        <f t="shared" si="27"/>
        <v>0</v>
      </c>
      <c r="J27" s="19">
        <f t="shared" si="13"/>
        <v>0</v>
      </c>
      <c r="K27" s="19">
        <f t="shared" si="28"/>
        <v>0</v>
      </c>
      <c r="L27" s="19">
        <f t="shared" si="6"/>
        <v>0</v>
      </c>
      <c r="M27" s="19">
        <f t="shared" si="29"/>
        <v>0</v>
      </c>
      <c r="N27" s="19">
        <f t="shared" si="30"/>
        <v>0</v>
      </c>
      <c r="O27" s="20">
        <f t="shared" si="31"/>
        <v>0</v>
      </c>
    </row>
    <row r="28" spans="2:19" ht="18" customHeight="1" x14ac:dyDescent="0.2">
      <c r="B28" s="2" t="s">
        <v>61</v>
      </c>
      <c r="C28" s="43">
        <v>1771.1546799999999</v>
      </c>
      <c r="D28" s="31"/>
      <c r="E28" s="19">
        <f t="shared" si="0"/>
        <v>0</v>
      </c>
      <c r="F28" s="19">
        <f t="shared" si="25"/>
        <v>0</v>
      </c>
      <c r="G28" s="19">
        <f t="shared" si="26"/>
        <v>0</v>
      </c>
      <c r="H28" s="19">
        <f t="shared" si="18"/>
        <v>0</v>
      </c>
      <c r="I28" s="19">
        <f t="shared" si="27"/>
        <v>0</v>
      </c>
      <c r="J28" s="19">
        <f t="shared" si="13"/>
        <v>0</v>
      </c>
      <c r="K28" s="19">
        <f t="shared" si="28"/>
        <v>0</v>
      </c>
      <c r="L28" s="19">
        <f t="shared" si="6"/>
        <v>0</v>
      </c>
      <c r="M28" s="19">
        <f t="shared" si="29"/>
        <v>0</v>
      </c>
      <c r="N28" s="19">
        <f t="shared" si="30"/>
        <v>0</v>
      </c>
      <c r="O28" s="20">
        <f t="shared" si="31"/>
        <v>0</v>
      </c>
    </row>
    <row r="29" spans="2:19" ht="18" customHeight="1" x14ac:dyDescent="0.2">
      <c r="B29" s="2" t="s">
        <v>62</v>
      </c>
      <c r="C29" s="43">
        <v>1338.237095</v>
      </c>
      <c r="D29" s="31"/>
      <c r="E29" s="19">
        <f t="shared" si="0"/>
        <v>0</v>
      </c>
      <c r="F29" s="19">
        <f t="shared" si="25"/>
        <v>0</v>
      </c>
      <c r="G29" s="19">
        <f t="shared" si="26"/>
        <v>0</v>
      </c>
      <c r="H29" s="19">
        <f t="shared" si="18"/>
        <v>0</v>
      </c>
      <c r="I29" s="19">
        <f t="shared" si="27"/>
        <v>0</v>
      </c>
      <c r="J29" s="19">
        <f t="shared" si="13"/>
        <v>0</v>
      </c>
      <c r="K29" s="19">
        <f t="shared" si="28"/>
        <v>0</v>
      </c>
      <c r="L29" s="19">
        <f t="shared" si="6"/>
        <v>0</v>
      </c>
      <c r="M29" s="19">
        <f t="shared" si="29"/>
        <v>0</v>
      </c>
      <c r="N29" s="19">
        <f t="shared" si="30"/>
        <v>0</v>
      </c>
      <c r="O29" s="20">
        <f t="shared" si="31"/>
        <v>0</v>
      </c>
    </row>
    <row r="30" spans="2:19" ht="18" customHeight="1" x14ac:dyDescent="0.2">
      <c r="B30" s="2" t="s">
        <v>50</v>
      </c>
      <c r="C30" s="43">
        <v>1000.347725</v>
      </c>
      <c r="D30" s="31"/>
      <c r="E30" s="19">
        <f t="shared" si="0"/>
        <v>0</v>
      </c>
      <c r="F30" s="19">
        <f t="shared" si="25"/>
        <v>0</v>
      </c>
      <c r="G30" s="19">
        <f t="shared" si="26"/>
        <v>0</v>
      </c>
      <c r="H30" s="19">
        <f t="shared" si="18"/>
        <v>0</v>
      </c>
      <c r="I30" s="19">
        <f t="shared" si="27"/>
        <v>0</v>
      </c>
      <c r="J30" s="19">
        <f t="shared" si="13"/>
        <v>0</v>
      </c>
      <c r="K30" s="19">
        <f t="shared" si="28"/>
        <v>0</v>
      </c>
      <c r="L30" s="19">
        <f t="shared" si="6"/>
        <v>0</v>
      </c>
      <c r="M30" s="19">
        <f t="shared" si="29"/>
        <v>0</v>
      </c>
      <c r="N30" s="19">
        <f t="shared" si="30"/>
        <v>0</v>
      </c>
      <c r="O30" s="20">
        <f t="shared" si="31"/>
        <v>0</v>
      </c>
    </row>
    <row r="31" spans="2:19" ht="18" customHeight="1" x14ac:dyDescent="0.2">
      <c r="B31" s="2" t="s">
        <v>26</v>
      </c>
      <c r="C31" s="43">
        <v>976.57799</v>
      </c>
      <c r="D31" s="31"/>
      <c r="E31" s="19">
        <f t="shared" si="0"/>
        <v>0</v>
      </c>
      <c r="F31" s="19">
        <f t="shared" si="25"/>
        <v>0</v>
      </c>
      <c r="G31" s="19">
        <f t="shared" si="26"/>
        <v>0</v>
      </c>
      <c r="H31" s="19">
        <f t="shared" si="18"/>
        <v>0</v>
      </c>
      <c r="I31" s="19">
        <f t="shared" si="27"/>
        <v>0</v>
      </c>
      <c r="J31" s="19">
        <f t="shared" si="13"/>
        <v>0</v>
      </c>
      <c r="K31" s="19">
        <f t="shared" si="28"/>
        <v>0</v>
      </c>
      <c r="L31" s="19">
        <f t="shared" si="6"/>
        <v>0</v>
      </c>
      <c r="M31" s="19">
        <f t="shared" si="29"/>
        <v>0</v>
      </c>
      <c r="N31" s="19">
        <f t="shared" si="30"/>
        <v>0</v>
      </c>
      <c r="O31" s="20">
        <f t="shared" si="31"/>
        <v>0</v>
      </c>
    </row>
    <row r="32" spans="2:19" ht="18" customHeight="1" x14ac:dyDescent="0.2">
      <c r="B32" s="2" t="s">
        <v>27</v>
      </c>
      <c r="C32" s="43">
        <v>743.61835499999995</v>
      </c>
      <c r="D32" s="31"/>
      <c r="E32" s="19">
        <f t="shared" si="0"/>
        <v>0</v>
      </c>
      <c r="F32" s="19">
        <f t="shared" ref="F32:F54" si="32">E32*1.2881166</f>
        <v>0</v>
      </c>
      <c r="G32" s="19">
        <f t="shared" ref="G32:G54" si="33">E32*1.385</f>
        <v>0</v>
      </c>
      <c r="H32" s="19">
        <f t="shared" ref="H32:H57" si="34">G32*1.2881166</f>
        <v>0</v>
      </c>
      <c r="I32" s="19">
        <f t="shared" ref="I32:I54" si="35">E32/4</f>
        <v>0</v>
      </c>
      <c r="J32" s="19">
        <f t="shared" si="13"/>
        <v>0</v>
      </c>
      <c r="K32" s="19">
        <f t="shared" ref="K32:K54" si="36">E32/5</f>
        <v>0</v>
      </c>
      <c r="L32" s="19">
        <f t="shared" si="6"/>
        <v>0</v>
      </c>
      <c r="M32" s="19">
        <f t="shared" ref="M32:M54" si="37">E32*4.33*0.6</f>
        <v>0</v>
      </c>
      <c r="N32" s="19">
        <f t="shared" ref="N32:N54" si="38">E32*4.33*0.65</f>
        <v>0</v>
      </c>
      <c r="O32" s="20">
        <f t="shared" ref="O32:O54" si="39">E32*4.33*0.7</f>
        <v>0</v>
      </c>
    </row>
    <row r="33" spans="1:15" ht="18" customHeight="1" x14ac:dyDescent="0.2">
      <c r="B33" s="2" t="s">
        <v>51</v>
      </c>
      <c r="C33" s="43">
        <v>1000.347725</v>
      </c>
      <c r="D33" s="31"/>
      <c r="E33" s="19">
        <f t="shared" si="0"/>
        <v>0</v>
      </c>
      <c r="F33" s="19">
        <f t="shared" si="32"/>
        <v>0</v>
      </c>
      <c r="G33" s="19">
        <f t="shared" si="33"/>
        <v>0</v>
      </c>
      <c r="H33" s="19">
        <f t="shared" si="34"/>
        <v>0</v>
      </c>
      <c r="I33" s="19">
        <f t="shared" si="35"/>
        <v>0</v>
      </c>
      <c r="J33" s="19">
        <f t="shared" si="13"/>
        <v>0</v>
      </c>
      <c r="K33" s="19">
        <f t="shared" si="36"/>
        <v>0</v>
      </c>
      <c r="L33" s="19">
        <f t="shared" si="6"/>
        <v>0</v>
      </c>
      <c r="M33" s="19">
        <f t="shared" si="37"/>
        <v>0</v>
      </c>
      <c r="N33" s="19">
        <f t="shared" si="38"/>
        <v>0</v>
      </c>
      <c r="O33" s="20">
        <f t="shared" si="39"/>
        <v>0</v>
      </c>
    </row>
    <row r="34" spans="1:15" ht="18" customHeight="1" x14ac:dyDescent="0.2">
      <c r="B34" s="2" t="s">
        <v>52</v>
      </c>
      <c r="C34" s="43">
        <v>902.74267999999995</v>
      </c>
      <c r="D34" s="31"/>
      <c r="E34" s="19">
        <f t="shared" si="0"/>
        <v>0</v>
      </c>
      <c r="F34" s="19">
        <f t="shared" si="32"/>
        <v>0</v>
      </c>
      <c r="G34" s="19">
        <f t="shared" si="33"/>
        <v>0</v>
      </c>
      <c r="H34" s="19">
        <f t="shared" si="34"/>
        <v>0</v>
      </c>
      <c r="I34" s="19">
        <f t="shared" si="35"/>
        <v>0</v>
      </c>
      <c r="J34" s="19">
        <f t="shared" si="13"/>
        <v>0</v>
      </c>
      <c r="K34" s="19">
        <f t="shared" si="36"/>
        <v>0</v>
      </c>
      <c r="L34" s="19">
        <f t="shared" si="6"/>
        <v>0</v>
      </c>
      <c r="M34" s="19">
        <f t="shared" si="37"/>
        <v>0</v>
      </c>
      <c r="N34" s="19">
        <f t="shared" si="38"/>
        <v>0</v>
      </c>
      <c r="O34" s="20">
        <f t="shared" si="39"/>
        <v>0</v>
      </c>
    </row>
    <row r="35" spans="1:15" ht="18" customHeight="1" x14ac:dyDescent="0.2">
      <c r="B35" s="2" t="s">
        <v>21</v>
      </c>
      <c r="C35" s="43">
        <v>725.93561999999986</v>
      </c>
      <c r="D35" s="31"/>
      <c r="E35" s="19">
        <f t="shared" si="0"/>
        <v>0</v>
      </c>
      <c r="F35" s="19">
        <f t="shared" si="32"/>
        <v>0</v>
      </c>
      <c r="G35" s="19">
        <f t="shared" si="33"/>
        <v>0</v>
      </c>
      <c r="H35" s="19">
        <f t="shared" si="34"/>
        <v>0</v>
      </c>
      <c r="I35" s="19">
        <f t="shared" si="35"/>
        <v>0</v>
      </c>
      <c r="J35" s="19">
        <f t="shared" si="13"/>
        <v>0</v>
      </c>
      <c r="K35" s="19">
        <f t="shared" si="36"/>
        <v>0</v>
      </c>
      <c r="L35" s="19">
        <f t="shared" si="6"/>
        <v>0</v>
      </c>
      <c r="M35" s="19">
        <f t="shared" si="37"/>
        <v>0</v>
      </c>
      <c r="N35" s="19">
        <f t="shared" si="38"/>
        <v>0</v>
      </c>
      <c r="O35" s="20">
        <f t="shared" si="39"/>
        <v>0</v>
      </c>
    </row>
    <row r="36" spans="1:15" ht="18" customHeight="1" x14ac:dyDescent="0.2">
      <c r="B36" s="2" t="s">
        <v>25</v>
      </c>
      <c r="C36" s="43">
        <v>871.61781999999994</v>
      </c>
      <c r="D36" s="31"/>
      <c r="E36" s="19">
        <f t="shared" si="0"/>
        <v>0</v>
      </c>
      <c r="F36" s="19">
        <f t="shared" si="32"/>
        <v>0</v>
      </c>
      <c r="G36" s="19">
        <f t="shared" si="33"/>
        <v>0</v>
      </c>
      <c r="H36" s="19">
        <f t="shared" si="34"/>
        <v>0</v>
      </c>
      <c r="I36" s="19">
        <f t="shared" si="35"/>
        <v>0</v>
      </c>
      <c r="J36" s="19">
        <f t="shared" si="13"/>
        <v>0</v>
      </c>
      <c r="K36" s="19">
        <f t="shared" si="36"/>
        <v>0</v>
      </c>
      <c r="L36" s="19">
        <f t="shared" si="6"/>
        <v>0</v>
      </c>
      <c r="M36" s="19">
        <f t="shared" si="37"/>
        <v>0</v>
      </c>
      <c r="N36" s="19">
        <f t="shared" si="38"/>
        <v>0</v>
      </c>
      <c r="O36" s="20">
        <f t="shared" si="39"/>
        <v>0</v>
      </c>
    </row>
    <row r="37" spans="1:15" s="33" customFormat="1" ht="18" customHeight="1" x14ac:dyDescent="0.2">
      <c r="A37" s="37"/>
      <c r="B37" s="2" t="s">
        <v>2</v>
      </c>
      <c r="C37" s="43">
        <v>871.61781999999994</v>
      </c>
      <c r="D37" s="31"/>
      <c r="E37" s="19">
        <f t="shared" si="0"/>
        <v>0</v>
      </c>
      <c r="F37" s="19">
        <f t="shared" si="32"/>
        <v>0</v>
      </c>
      <c r="G37" s="19">
        <f t="shared" si="33"/>
        <v>0</v>
      </c>
      <c r="H37" s="19">
        <f t="shared" si="34"/>
        <v>0</v>
      </c>
      <c r="I37" s="19">
        <f t="shared" si="35"/>
        <v>0</v>
      </c>
      <c r="J37" s="19">
        <f t="shared" si="13"/>
        <v>0</v>
      </c>
      <c r="K37" s="19">
        <f t="shared" si="36"/>
        <v>0</v>
      </c>
      <c r="L37" s="19">
        <f t="shared" si="6"/>
        <v>0</v>
      </c>
      <c r="M37" s="19">
        <f t="shared" si="37"/>
        <v>0</v>
      </c>
      <c r="N37" s="19">
        <f t="shared" si="38"/>
        <v>0</v>
      </c>
      <c r="O37" s="20">
        <f t="shared" si="39"/>
        <v>0</v>
      </c>
    </row>
    <row r="38" spans="1:15" s="33" customFormat="1" ht="18" customHeight="1" x14ac:dyDescent="0.2">
      <c r="A38" s="37"/>
      <c r="B38" s="2" t="s">
        <v>18</v>
      </c>
      <c r="C38" s="43">
        <v>610.1304449999999</v>
      </c>
      <c r="D38" s="31"/>
      <c r="E38" s="19">
        <f t="shared" si="0"/>
        <v>0</v>
      </c>
      <c r="F38" s="19">
        <f t="shared" si="32"/>
        <v>0</v>
      </c>
      <c r="G38" s="19">
        <f t="shared" si="33"/>
        <v>0</v>
      </c>
      <c r="H38" s="19">
        <f t="shared" si="34"/>
        <v>0</v>
      </c>
      <c r="I38" s="19">
        <f t="shared" si="35"/>
        <v>0</v>
      </c>
      <c r="J38" s="19">
        <f t="shared" si="13"/>
        <v>0</v>
      </c>
      <c r="K38" s="19">
        <f t="shared" si="36"/>
        <v>0</v>
      </c>
      <c r="L38" s="19">
        <f t="shared" si="6"/>
        <v>0</v>
      </c>
      <c r="M38" s="19">
        <f t="shared" si="37"/>
        <v>0</v>
      </c>
      <c r="N38" s="19">
        <f t="shared" si="38"/>
        <v>0</v>
      </c>
      <c r="O38" s="20">
        <f t="shared" si="39"/>
        <v>0</v>
      </c>
    </row>
    <row r="39" spans="1:15" s="33" customFormat="1" ht="18" customHeight="1" x14ac:dyDescent="0.2">
      <c r="A39" s="37"/>
      <c r="B39" s="2" t="s">
        <v>53</v>
      </c>
      <c r="C39" s="43">
        <v>1064.4235450000001</v>
      </c>
      <c r="D39" s="31"/>
      <c r="E39" s="19">
        <f t="shared" si="0"/>
        <v>0</v>
      </c>
      <c r="F39" s="19">
        <f t="shared" si="32"/>
        <v>0</v>
      </c>
      <c r="G39" s="19">
        <f t="shared" si="33"/>
        <v>0</v>
      </c>
      <c r="H39" s="19">
        <f t="shared" si="34"/>
        <v>0</v>
      </c>
      <c r="I39" s="19">
        <f t="shared" si="35"/>
        <v>0</v>
      </c>
      <c r="J39" s="19">
        <f t="shared" si="13"/>
        <v>0</v>
      </c>
      <c r="K39" s="19">
        <f t="shared" si="36"/>
        <v>0</v>
      </c>
      <c r="L39" s="19">
        <f t="shared" si="6"/>
        <v>0</v>
      </c>
      <c r="M39" s="19">
        <f t="shared" si="37"/>
        <v>0</v>
      </c>
      <c r="N39" s="19">
        <f t="shared" si="38"/>
        <v>0</v>
      </c>
      <c r="O39" s="20">
        <f t="shared" si="39"/>
        <v>0</v>
      </c>
    </row>
    <row r="40" spans="1:15" s="33" customFormat="1" ht="18" customHeight="1" x14ac:dyDescent="0.2">
      <c r="A40" s="37"/>
      <c r="B40" s="2" t="s">
        <v>45</v>
      </c>
      <c r="C40" s="43">
        <v>694.76003500000002</v>
      </c>
      <c r="D40" s="31"/>
      <c r="E40" s="19">
        <f t="shared" si="0"/>
        <v>0</v>
      </c>
      <c r="F40" s="19">
        <f t="shared" si="32"/>
        <v>0</v>
      </c>
      <c r="G40" s="19">
        <f t="shared" si="33"/>
        <v>0</v>
      </c>
      <c r="H40" s="19">
        <f t="shared" si="34"/>
        <v>0</v>
      </c>
      <c r="I40" s="19">
        <f t="shared" si="35"/>
        <v>0</v>
      </c>
      <c r="J40" s="19">
        <f t="shared" si="13"/>
        <v>0</v>
      </c>
      <c r="K40" s="19">
        <f t="shared" si="36"/>
        <v>0</v>
      </c>
      <c r="L40" s="19">
        <f t="shared" si="6"/>
        <v>0</v>
      </c>
      <c r="M40" s="19">
        <f t="shared" si="37"/>
        <v>0</v>
      </c>
      <c r="N40" s="19">
        <f t="shared" si="38"/>
        <v>0</v>
      </c>
      <c r="O40" s="20">
        <f t="shared" si="39"/>
        <v>0</v>
      </c>
    </row>
    <row r="41" spans="1:15" ht="18" customHeight="1" x14ac:dyDescent="0.2">
      <c r="B41" s="2" t="s">
        <v>46</v>
      </c>
      <c r="C41" s="43">
        <v>798.3201949999999</v>
      </c>
      <c r="D41" s="31"/>
      <c r="E41" s="19">
        <f t="shared" si="0"/>
        <v>0</v>
      </c>
      <c r="F41" s="19">
        <f t="shared" si="32"/>
        <v>0</v>
      </c>
      <c r="G41" s="19">
        <f t="shared" si="33"/>
        <v>0</v>
      </c>
      <c r="H41" s="19">
        <f t="shared" si="34"/>
        <v>0</v>
      </c>
      <c r="I41" s="19">
        <f t="shared" si="35"/>
        <v>0</v>
      </c>
      <c r="J41" s="19">
        <f t="shared" si="13"/>
        <v>0</v>
      </c>
      <c r="K41" s="19">
        <f t="shared" si="36"/>
        <v>0</v>
      </c>
      <c r="L41" s="19">
        <f t="shared" si="6"/>
        <v>0</v>
      </c>
      <c r="M41" s="19">
        <f t="shared" si="37"/>
        <v>0</v>
      </c>
      <c r="N41" s="19">
        <f t="shared" si="38"/>
        <v>0</v>
      </c>
      <c r="O41" s="20">
        <f t="shared" si="39"/>
        <v>0</v>
      </c>
    </row>
    <row r="42" spans="1:15" ht="18" customHeight="1" x14ac:dyDescent="0.2">
      <c r="B42" s="2" t="s">
        <v>47</v>
      </c>
      <c r="C42" s="43">
        <v>1064.4235450000001</v>
      </c>
      <c r="D42" s="31"/>
      <c r="E42" s="19">
        <f t="shared" si="0"/>
        <v>0</v>
      </c>
      <c r="F42" s="19">
        <f t="shared" si="32"/>
        <v>0</v>
      </c>
      <c r="G42" s="19">
        <f t="shared" si="33"/>
        <v>0</v>
      </c>
      <c r="H42" s="19">
        <f t="shared" si="34"/>
        <v>0</v>
      </c>
      <c r="I42" s="19">
        <f t="shared" si="35"/>
        <v>0</v>
      </c>
      <c r="J42" s="19">
        <f t="shared" si="13"/>
        <v>0</v>
      </c>
      <c r="K42" s="19">
        <f t="shared" si="36"/>
        <v>0</v>
      </c>
      <c r="L42" s="19">
        <f t="shared" si="6"/>
        <v>0</v>
      </c>
      <c r="M42" s="19">
        <f t="shared" si="37"/>
        <v>0</v>
      </c>
      <c r="N42" s="19">
        <f t="shared" si="38"/>
        <v>0</v>
      </c>
      <c r="O42" s="20">
        <f t="shared" si="39"/>
        <v>0</v>
      </c>
    </row>
    <row r="43" spans="1:15" ht="18" customHeight="1" x14ac:dyDescent="0.2">
      <c r="B43" s="2" t="s">
        <v>24</v>
      </c>
      <c r="C43" s="43">
        <v>876.74104499999999</v>
      </c>
      <c r="D43" s="31"/>
      <c r="E43" s="19">
        <f t="shared" si="0"/>
        <v>0</v>
      </c>
      <c r="F43" s="19">
        <f t="shared" si="32"/>
        <v>0</v>
      </c>
      <c r="G43" s="19">
        <f t="shared" si="33"/>
        <v>0</v>
      </c>
      <c r="H43" s="19">
        <f t="shared" si="34"/>
        <v>0</v>
      </c>
      <c r="I43" s="19">
        <f t="shared" si="35"/>
        <v>0</v>
      </c>
      <c r="J43" s="19">
        <f t="shared" si="13"/>
        <v>0</v>
      </c>
      <c r="K43" s="19">
        <f t="shared" si="36"/>
        <v>0</v>
      </c>
      <c r="L43" s="19">
        <f t="shared" si="6"/>
        <v>0</v>
      </c>
      <c r="M43" s="19">
        <f t="shared" si="37"/>
        <v>0</v>
      </c>
      <c r="N43" s="19">
        <f t="shared" si="38"/>
        <v>0</v>
      </c>
      <c r="O43" s="20">
        <f t="shared" si="39"/>
        <v>0</v>
      </c>
    </row>
    <row r="44" spans="1:15" ht="18" customHeight="1" x14ac:dyDescent="0.2">
      <c r="B44" s="2" t="s">
        <v>40</v>
      </c>
      <c r="C44" s="43">
        <v>811.21640467224131</v>
      </c>
      <c r="D44" s="31"/>
      <c r="E44" s="19">
        <f t="shared" ref="E44:E60" si="40">IF(D44&lt;C44,0,IF(D44&gt;=C44,D44,C44))</f>
        <v>0</v>
      </c>
      <c r="F44" s="19">
        <f t="shared" si="32"/>
        <v>0</v>
      </c>
      <c r="G44" s="19">
        <f t="shared" si="33"/>
        <v>0</v>
      </c>
      <c r="H44" s="19">
        <f t="shared" si="34"/>
        <v>0</v>
      </c>
      <c r="I44" s="19">
        <f t="shared" si="35"/>
        <v>0</v>
      </c>
      <c r="J44" s="19">
        <f t="shared" si="13"/>
        <v>0</v>
      </c>
      <c r="K44" s="19">
        <f t="shared" si="36"/>
        <v>0</v>
      </c>
      <c r="L44" s="19">
        <f t="shared" si="6"/>
        <v>0</v>
      </c>
      <c r="M44" s="19">
        <f t="shared" si="37"/>
        <v>0</v>
      </c>
      <c r="N44" s="19">
        <f t="shared" si="38"/>
        <v>0</v>
      </c>
      <c r="O44" s="20">
        <f t="shared" si="39"/>
        <v>0</v>
      </c>
    </row>
    <row r="45" spans="1:15" ht="18" customHeight="1" x14ac:dyDescent="0.2">
      <c r="B45" s="2" t="s">
        <v>23</v>
      </c>
      <c r="C45" s="43">
        <v>1147.5516749999999</v>
      </c>
      <c r="D45" s="31"/>
      <c r="E45" s="19">
        <f t="shared" si="40"/>
        <v>0</v>
      </c>
      <c r="F45" s="19">
        <f t="shared" si="32"/>
        <v>0</v>
      </c>
      <c r="G45" s="19">
        <f t="shared" si="33"/>
        <v>0</v>
      </c>
      <c r="H45" s="19">
        <f t="shared" si="34"/>
        <v>0</v>
      </c>
      <c r="I45" s="19">
        <f t="shared" si="35"/>
        <v>0</v>
      </c>
      <c r="J45" s="19">
        <f t="shared" si="13"/>
        <v>0</v>
      </c>
      <c r="K45" s="19">
        <f t="shared" si="36"/>
        <v>0</v>
      </c>
      <c r="L45" s="19">
        <f t="shared" si="6"/>
        <v>0</v>
      </c>
      <c r="M45" s="19">
        <f t="shared" si="37"/>
        <v>0</v>
      </c>
      <c r="N45" s="19">
        <f t="shared" si="38"/>
        <v>0</v>
      </c>
      <c r="O45" s="20">
        <f t="shared" si="39"/>
        <v>0</v>
      </c>
    </row>
    <row r="46" spans="1:15" ht="18" customHeight="1" x14ac:dyDescent="0.2">
      <c r="B46" s="2" t="s">
        <v>19</v>
      </c>
      <c r="C46" s="43">
        <v>803.28109999999992</v>
      </c>
      <c r="D46" s="31"/>
      <c r="E46" s="19">
        <f t="shared" si="40"/>
        <v>0</v>
      </c>
      <c r="F46" s="19">
        <f t="shared" si="32"/>
        <v>0</v>
      </c>
      <c r="G46" s="19">
        <f t="shared" si="33"/>
        <v>0</v>
      </c>
      <c r="H46" s="19">
        <f t="shared" si="34"/>
        <v>0</v>
      </c>
      <c r="I46" s="19">
        <f t="shared" si="35"/>
        <v>0</v>
      </c>
      <c r="J46" s="19">
        <f t="shared" si="13"/>
        <v>0</v>
      </c>
      <c r="K46" s="19">
        <f t="shared" si="36"/>
        <v>0</v>
      </c>
      <c r="L46" s="19">
        <f t="shared" si="6"/>
        <v>0</v>
      </c>
      <c r="M46" s="19">
        <f t="shared" si="37"/>
        <v>0</v>
      </c>
      <c r="N46" s="19">
        <f t="shared" si="38"/>
        <v>0</v>
      </c>
      <c r="O46" s="20">
        <f t="shared" si="39"/>
        <v>0</v>
      </c>
    </row>
    <row r="47" spans="1:15" ht="18" customHeight="1" x14ac:dyDescent="0.2">
      <c r="B47" s="2" t="s">
        <v>3</v>
      </c>
      <c r="C47" s="43">
        <v>684.18894499999999</v>
      </c>
      <c r="D47" s="31"/>
      <c r="E47" s="19">
        <f t="shared" si="40"/>
        <v>0</v>
      </c>
      <c r="F47" s="19">
        <f t="shared" si="32"/>
        <v>0</v>
      </c>
      <c r="G47" s="19">
        <f t="shared" si="33"/>
        <v>0</v>
      </c>
      <c r="H47" s="19">
        <f t="shared" si="34"/>
        <v>0</v>
      </c>
      <c r="I47" s="19">
        <f t="shared" si="35"/>
        <v>0</v>
      </c>
      <c r="J47" s="19">
        <f t="shared" si="13"/>
        <v>0</v>
      </c>
      <c r="K47" s="19">
        <f t="shared" si="36"/>
        <v>0</v>
      </c>
      <c r="L47" s="19">
        <f t="shared" si="6"/>
        <v>0</v>
      </c>
      <c r="M47" s="19">
        <f t="shared" si="37"/>
        <v>0</v>
      </c>
      <c r="N47" s="19">
        <f t="shared" si="38"/>
        <v>0</v>
      </c>
      <c r="O47" s="20">
        <f t="shared" si="39"/>
        <v>0</v>
      </c>
    </row>
    <row r="48" spans="1:15" ht="18" customHeight="1" x14ac:dyDescent="0.2">
      <c r="B48" s="2" t="s">
        <v>32</v>
      </c>
      <c r="C48" s="43">
        <v>1064.4235450000001</v>
      </c>
      <c r="D48" s="31"/>
      <c r="E48" s="19">
        <f t="shared" si="40"/>
        <v>0</v>
      </c>
      <c r="F48" s="19">
        <f t="shared" si="32"/>
        <v>0</v>
      </c>
      <c r="G48" s="19">
        <f t="shared" si="33"/>
        <v>0</v>
      </c>
      <c r="H48" s="19">
        <f t="shared" si="34"/>
        <v>0</v>
      </c>
      <c r="I48" s="19">
        <f t="shared" si="35"/>
        <v>0</v>
      </c>
      <c r="J48" s="19">
        <f t="shared" si="13"/>
        <v>0</v>
      </c>
      <c r="K48" s="19">
        <f t="shared" si="36"/>
        <v>0</v>
      </c>
      <c r="L48" s="19">
        <f t="shared" si="6"/>
        <v>0</v>
      </c>
      <c r="M48" s="19">
        <f t="shared" si="37"/>
        <v>0</v>
      </c>
      <c r="N48" s="19">
        <f t="shared" si="38"/>
        <v>0</v>
      </c>
      <c r="O48" s="20">
        <f t="shared" si="39"/>
        <v>0</v>
      </c>
    </row>
    <row r="49" spans="1:15" ht="18" customHeight="1" x14ac:dyDescent="0.2">
      <c r="B49" s="2" t="s">
        <v>22</v>
      </c>
      <c r="C49" s="43">
        <v>534.68207999999993</v>
      </c>
      <c r="D49" s="31"/>
      <c r="E49" s="19">
        <f t="shared" si="40"/>
        <v>0</v>
      </c>
      <c r="F49" s="19">
        <f t="shared" si="32"/>
        <v>0</v>
      </c>
      <c r="G49" s="19">
        <f t="shared" si="33"/>
        <v>0</v>
      </c>
      <c r="H49" s="19">
        <f t="shared" si="34"/>
        <v>0</v>
      </c>
      <c r="I49" s="19">
        <f t="shared" si="35"/>
        <v>0</v>
      </c>
      <c r="J49" s="19">
        <f t="shared" si="13"/>
        <v>0</v>
      </c>
      <c r="K49" s="19">
        <f t="shared" si="36"/>
        <v>0</v>
      </c>
      <c r="L49" s="19">
        <f t="shared" si="6"/>
        <v>0</v>
      </c>
      <c r="M49" s="19">
        <f t="shared" si="37"/>
        <v>0</v>
      </c>
      <c r="N49" s="19">
        <f t="shared" si="38"/>
        <v>0</v>
      </c>
      <c r="O49" s="20">
        <f t="shared" si="39"/>
        <v>0</v>
      </c>
    </row>
    <row r="50" spans="1:15" ht="18" customHeight="1" x14ac:dyDescent="0.2">
      <c r="B50" s="2" t="s">
        <v>63</v>
      </c>
      <c r="C50" s="43">
        <v>1485.5526399999999</v>
      </c>
      <c r="D50" s="31"/>
      <c r="E50" s="19">
        <f t="shared" si="40"/>
        <v>0</v>
      </c>
      <c r="F50" s="19">
        <f t="shared" si="32"/>
        <v>0</v>
      </c>
      <c r="G50" s="19">
        <f t="shared" si="33"/>
        <v>0</v>
      </c>
      <c r="H50" s="19">
        <f t="shared" si="34"/>
        <v>0</v>
      </c>
      <c r="I50" s="19">
        <f t="shared" si="35"/>
        <v>0</v>
      </c>
      <c r="J50" s="19">
        <f t="shared" si="13"/>
        <v>0</v>
      </c>
      <c r="K50" s="19">
        <f t="shared" si="36"/>
        <v>0</v>
      </c>
      <c r="L50" s="19">
        <f t="shared" si="6"/>
        <v>0</v>
      </c>
      <c r="M50" s="19">
        <f t="shared" si="37"/>
        <v>0</v>
      </c>
      <c r="N50" s="19">
        <f t="shared" si="38"/>
        <v>0</v>
      </c>
      <c r="O50" s="20">
        <f t="shared" si="39"/>
        <v>0</v>
      </c>
    </row>
    <row r="51" spans="1:15" ht="18" customHeight="1" x14ac:dyDescent="0.2">
      <c r="B51" s="2" t="s">
        <v>33</v>
      </c>
      <c r="C51" s="43">
        <v>1183.505555</v>
      </c>
      <c r="D51" s="31"/>
      <c r="E51" s="19">
        <f t="shared" si="40"/>
        <v>0</v>
      </c>
      <c r="F51" s="19">
        <f t="shared" si="32"/>
        <v>0</v>
      </c>
      <c r="G51" s="19">
        <f t="shared" si="33"/>
        <v>0</v>
      </c>
      <c r="H51" s="19">
        <f t="shared" si="34"/>
        <v>0</v>
      </c>
      <c r="I51" s="19">
        <f t="shared" si="35"/>
        <v>0</v>
      </c>
      <c r="J51" s="19">
        <f t="shared" si="13"/>
        <v>0</v>
      </c>
      <c r="K51" s="19">
        <f t="shared" si="36"/>
        <v>0</v>
      </c>
      <c r="L51" s="19">
        <f t="shared" si="6"/>
        <v>0</v>
      </c>
      <c r="M51" s="19">
        <f t="shared" si="37"/>
        <v>0</v>
      </c>
      <c r="N51" s="19">
        <f t="shared" si="38"/>
        <v>0</v>
      </c>
      <c r="O51" s="20">
        <f t="shared" si="39"/>
        <v>0</v>
      </c>
    </row>
    <row r="52" spans="1:15" ht="18" customHeight="1" x14ac:dyDescent="0.2">
      <c r="B52" s="2" t="s">
        <v>34</v>
      </c>
      <c r="C52" s="43">
        <v>934.20232499999997</v>
      </c>
      <c r="D52" s="31"/>
      <c r="E52" s="19">
        <f t="shared" si="40"/>
        <v>0</v>
      </c>
      <c r="F52" s="19">
        <f t="shared" si="32"/>
        <v>0</v>
      </c>
      <c r="G52" s="19">
        <f t="shared" si="33"/>
        <v>0</v>
      </c>
      <c r="H52" s="19">
        <f t="shared" si="34"/>
        <v>0</v>
      </c>
      <c r="I52" s="19">
        <f t="shared" si="35"/>
        <v>0</v>
      </c>
      <c r="J52" s="19">
        <f t="shared" si="13"/>
        <v>0</v>
      </c>
      <c r="K52" s="19">
        <f t="shared" si="36"/>
        <v>0</v>
      </c>
      <c r="L52" s="19">
        <f t="shared" si="6"/>
        <v>0</v>
      </c>
      <c r="M52" s="19">
        <f t="shared" si="37"/>
        <v>0</v>
      </c>
      <c r="N52" s="19">
        <f t="shared" si="38"/>
        <v>0</v>
      </c>
      <c r="O52" s="20">
        <f t="shared" si="39"/>
        <v>0</v>
      </c>
    </row>
    <row r="53" spans="1:15" ht="18" customHeight="1" x14ac:dyDescent="0.2">
      <c r="B53" s="2" t="s">
        <v>36</v>
      </c>
      <c r="C53" s="43">
        <v>1197.06942</v>
      </c>
      <c r="D53" s="31"/>
      <c r="E53" s="19">
        <f t="shared" si="40"/>
        <v>0</v>
      </c>
      <c r="F53" s="19">
        <f t="shared" si="32"/>
        <v>0</v>
      </c>
      <c r="G53" s="19">
        <f t="shared" si="33"/>
        <v>0</v>
      </c>
      <c r="H53" s="19">
        <f t="shared" si="34"/>
        <v>0</v>
      </c>
      <c r="I53" s="19">
        <f t="shared" si="35"/>
        <v>0</v>
      </c>
      <c r="J53" s="19">
        <f t="shared" si="13"/>
        <v>0</v>
      </c>
      <c r="K53" s="19">
        <f t="shared" si="36"/>
        <v>0</v>
      </c>
      <c r="L53" s="19">
        <f t="shared" si="6"/>
        <v>0</v>
      </c>
      <c r="M53" s="19">
        <f t="shared" si="37"/>
        <v>0</v>
      </c>
      <c r="N53" s="19">
        <f t="shared" si="38"/>
        <v>0</v>
      </c>
      <c r="O53" s="20">
        <f t="shared" si="39"/>
        <v>0</v>
      </c>
    </row>
    <row r="54" spans="1:15" ht="18" customHeight="1" x14ac:dyDescent="0.2">
      <c r="B54" s="2" t="s">
        <v>35</v>
      </c>
      <c r="C54" s="43">
        <v>898.57308499999999</v>
      </c>
      <c r="D54" s="31"/>
      <c r="E54" s="19">
        <f t="shared" si="40"/>
        <v>0</v>
      </c>
      <c r="F54" s="19">
        <f t="shared" si="32"/>
        <v>0</v>
      </c>
      <c r="G54" s="19">
        <f t="shared" si="33"/>
        <v>0</v>
      </c>
      <c r="H54" s="19">
        <f t="shared" si="34"/>
        <v>0</v>
      </c>
      <c r="I54" s="19">
        <f t="shared" si="35"/>
        <v>0</v>
      </c>
      <c r="J54" s="19">
        <f t="shared" si="13"/>
        <v>0</v>
      </c>
      <c r="K54" s="19">
        <f t="shared" si="36"/>
        <v>0</v>
      </c>
      <c r="L54" s="19">
        <f t="shared" si="6"/>
        <v>0</v>
      </c>
      <c r="M54" s="19">
        <f t="shared" si="37"/>
        <v>0</v>
      </c>
      <c r="N54" s="19">
        <f t="shared" si="38"/>
        <v>0</v>
      </c>
      <c r="O54" s="20">
        <f t="shared" si="39"/>
        <v>0</v>
      </c>
    </row>
    <row r="55" spans="1:15" ht="18" customHeight="1" x14ac:dyDescent="0.2">
      <c r="B55" s="2" t="s">
        <v>38</v>
      </c>
      <c r="C55" s="43">
        <v>891.2991199999999</v>
      </c>
      <c r="D55" s="31"/>
      <c r="E55" s="19">
        <f t="shared" si="40"/>
        <v>0</v>
      </c>
      <c r="F55" s="19">
        <f t="shared" si="19"/>
        <v>0</v>
      </c>
      <c r="G55" s="19">
        <f t="shared" ref="G55" si="41">E55*1.385</f>
        <v>0</v>
      </c>
      <c r="H55" s="19">
        <f t="shared" si="34"/>
        <v>0</v>
      </c>
      <c r="I55" s="19">
        <f t="shared" si="20"/>
        <v>0</v>
      </c>
      <c r="J55" s="19">
        <f t="shared" si="13"/>
        <v>0</v>
      </c>
      <c r="K55" s="19">
        <f t="shared" si="21"/>
        <v>0</v>
      </c>
      <c r="L55" s="19">
        <f t="shared" si="6"/>
        <v>0</v>
      </c>
      <c r="M55" s="19">
        <f t="shared" si="22"/>
        <v>0</v>
      </c>
      <c r="N55" s="19">
        <f t="shared" si="23"/>
        <v>0</v>
      </c>
      <c r="O55" s="20">
        <f t="shared" si="24"/>
        <v>0</v>
      </c>
    </row>
    <row r="56" spans="1:15" ht="18" customHeight="1" x14ac:dyDescent="0.2">
      <c r="B56" s="2" t="s">
        <v>37</v>
      </c>
      <c r="C56" s="43">
        <v>621.80733999999995</v>
      </c>
      <c r="D56" s="31"/>
      <c r="E56" s="19">
        <f t="shared" si="40"/>
        <v>0</v>
      </c>
      <c r="F56" s="19">
        <f t="shared" ref="F56" si="42">E56*1.2881166</f>
        <v>0</v>
      </c>
      <c r="G56" s="19">
        <f t="shared" ref="G56" si="43">E56*1.385</f>
        <v>0</v>
      </c>
      <c r="H56" s="19">
        <f t="shared" si="34"/>
        <v>0</v>
      </c>
      <c r="I56" s="19">
        <f t="shared" ref="I56" si="44">E56/4</f>
        <v>0</v>
      </c>
      <c r="J56" s="19">
        <f t="shared" si="13"/>
        <v>0</v>
      </c>
      <c r="K56" s="19">
        <f t="shared" ref="K56" si="45">E56/5</f>
        <v>0</v>
      </c>
      <c r="L56" s="19">
        <f t="shared" si="6"/>
        <v>0</v>
      </c>
      <c r="M56" s="19">
        <f t="shared" ref="M56" si="46">E56*4.33*0.6</f>
        <v>0</v>
      </c>
      <c r="N56" s="19">
        <f t="shared" ref="N56" si="47">E56*4.33*0.65</f>
        <v>0</v>
      </c>
      <c r="O56" s="20">
        <f t="shared" ref="O56" si="48">E56*4.33*0.7</f>
        <v>0</v>
      </c>
    </row>
    <row r="57" spans="1:15" ht="18" customHeight="1" x14ac:dyDescent="0.2">
      <c r="B57" s="2" t="s">
        <v>20</v>
      </c>
      <c r="C57" s="43">
        <v>457.06268499999993</v>
      </c>
      <c r="D57" s="31"/>
      <c r="E57" s="19">
        <f t="shared" si="40"/>
        <v>0</v>
      </c>
      <c r="F57" s="19">
        <f t="shared" ref="F57" si="49">E57*1.2881166</f>
        <v>0</v>
      </c>
      <c r="G57" s="19">
        <f t="shared" ref="G57" si="50">E57*1.385</f>
        <v>0</v>
      </c>
      <c r="H57" s="19">
        <f t="shared" si="34"/>
        <v>0</v>
      </c>
      <c r="I57" s="19">
        <f t="shared" ref="I57" si="51">E57/4</f>
        <v>0</v>
      </c>
      <c r="J57" s="19">
        <f t="shared" si="13"/>
        <v>0</v>
      </c>
      <c r="K57" s="19">
        <f t="shared" ref="K57" si="52">E57/5</f>
        <v>0</v>
      </c>
      <c r="L57" s="19">
        <f t="shared" si="6"/>
        <v>0</v>
      </c>
      <c r="M57" s="19">
        <f>E57*4.33*0.6</f>
        <v>0</v>
      </c>
      <c r="N57" s="19">
        <f>E57*4.33*0.65</f>
        <v>0</v>
      </c>
      <c r="O57" s="20">
        <f>E57*4.33*0.7</f>
        <v>0</v>
      </c>
    </row>
    <row r="58" spans="1:15" s="35" customFormat="1" ht="18" customHeight="1" x14ac:dyDescent="0.2">
      <c r="A58" s="37"/>
      <c r="B58" s="2" t="s">
        <v>64</v>
      </c>
      <c r="C58" s="43">
        <v>679.10629999999992</v>
      </c>
      <c r="D58" s="31"/>
      <c r="E58" s="19">
        <f t="shared" si="40"/>
        <v>0</v>
      </c>
      <c r="F58" s="19">
        <f t="shared" ref="F58:F60" si="53">E58*1.2881166</f>
        <v>0</v>
      </c>
      <c r="G58" s="19">
        <f t="shared" ref="G58:G60" si="54">E58*1.385</f>
        <v>0</v>
      </c>
      <c r="H58" s="19">
        <f t="shared" ref="H58:H60" si="55">G58*1.2881166</f>
        <v>0</v>
      </c>
      <c r="I58" s="19">
        <f t="shared" ref="I58:I60" si="56">E58/4</f>
        <v>0</v>
      </c>
      <c r="J58" s="19">
        <f t="shared" ref="J58:J60" si="57">I58*1.2881166</f>
        <v>0</v>
      </c>
      <c r="K58" s="19">
        <f t="shared" ref="K58:K60" si="58">E58/5</f>
        <v>0</v>
      </c>
      <c r="L58" s="19">
        <f t="shared" ref="L58:L60" si="59">K58*1.2881166</f>
        <v>0</v>
      </c>
      <c r="M58" s="19">
        <f t="shared" ref="M58:M59" si="60">E58*4.33*0.6</f>
        <v>0</v>
      </c>
      <c r="N58" s="19">
        <f t="shared" ref="N58:N59" si="61">E58*4.33*0.65</f>
        <v>0</v>
      </c>
      <c r="O58" s="20">
        <f t="shared" ref="O58:O59" si="62">E58*4.33*0.7</f>
        <v>0</v>
      </c>
    </row>
    <row r="59" spans="1:15" s="35" customFormat="1" ht="18" customHeight="1" x14ac:dyDescent="0.2">
      <c r="A59" s="37"/>
      <c r="B59" s="2" t="s">
        <v>65</v>
      </c>
      <c r="C59" s="43">
        <v>418.97835499999997</v>
      </c>
      <c r="D59" s="31"/>
      <c r="E59" s="19">
        <f t="shared" si="40"/>
        <v>0</v>
      </c>
      <c r="F59" s="19">
        <f t="shared" si="53"/>
        <v>0</v>
      </c>
      <c r="G59" s="19">
        <f t="shared" si="54"/>
        <v>0</v>
      </c>
      <c r="H59" s="19">
        <f t="shared" si="55"/>
        <v>0</v>
      </c>
      <c r="I59" s="19">
        <f t="shared" si="56"/>
        <v>0</v>
      </c>
      <c r="J59" s="19">
        <f t="shared" si="57"/>
        <v>0</v>
      </c>
      <c r="K59" s="19">
        <f t="shared" si="58"/>
        <v>0</v>
      </c>
      <c r="L59" s="19">
        <f t="shared" si="59"/>
        <v>0</v>
      </c>
      <c r="M59" s="19">
        <f t="shared" si="60"/>
        <v>0</v>
      </c>
      <c r="N59" s="19">
        <f t="shared" si="61"/>
        <v>0</v>
      </c>
      <c r="O59" s="20">
        <f t="shared" si="62"/>
        <v>0</v>
      </c>
    </row>
    <row r="60" spans="1:15" s="35" customFormat="1" ht="18" customHeight="1" thickBot="1" x14ac:dyDescent="0.25">
      <c r="A60" s="37"/>
      <c r="B60" s="22" t="s">
        <v>48</v>
      </c>
      <c r="C60" s="44">
        <v>472.71641999999997</v>
      </c>
      <c r="D60" s="32"/>
      <c r="E60" s="23">
        <f t="shared" si="40"/>
        <v>0</v>
      </c>
      <c r="F60" s="23">
        <f t="shared" si="53"/>
        <v>0</v>
      </c>
      <c r="G60" s="23">
        <f t="shared" si="54"/>
        <v>0</v>
      </c>
      <c r="H60" s="23">
        <f t="shared" si="55"/>
        <v>0</v>
      </c>
      <c r="I60" s="23">
        <f t="shared" si="56"/>
        <v>0</v>
      </c>
      <c r="J60" s="23">
        <f t="shared" si="57"/>
        <v>0</v>
      </c>
      <c r="K60" s="23">
        <f t="shared" si="58"/>
        <v>0</v>
      </c>
      <c r="L60" s="23">
        <f t="shared" si="59"/>
        <v>0</v>
      </c>
      <c r="M60" s="23"/>
      <c r="N60" s="23"/>
      <c r="O60" s="24"/>
    </row>
    <row r="61" spans="1:15" s="35" customFormat="1" x14ac:dyDescent="0.2">
      <c r="A61" s="37"/>
    </row>
    <row r="62" spans="1:15" s="35" customFormat="1" ht="18" x14ac:dyDescent="0.2">
      <c r="A62" s="37"/>
      <c r="B62" s="45" t="s">
        <v>66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5" s="35" customFormat="1" ht="18" x14ac:dyDescent="0.2">
      <c r="A63" s="37"/>
      <c r="B63" s="45" t="s">
        <v>67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5" s="35" customFormat="1" ht="18" x14ac:dyDescent="0.2">
      <c r="A64" s="37"/>
      <c r="B64" s="35" t="s">
        <v>68</v>
      </c>
    </row>
    <row r="65" spans="1:15" s="35" customFormat="1" ht="18" x14ac:dyDescent="0.2">
      <c r="A65" s="37"/>
      <c r="B65" s="45" t="s">
        <v>69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5" s="3" customFormat="1" ht="18" x14ac:dyDescent="0.2">
      <c r="B66" s="35" t="s">
        <v>70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35" customFormat="1" x14ac:dyDescent="0.2">
      <c r="A67" s="37"/>
      <c r="B67" s="46" t="s">
        <v>71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s="35" customFormat="1" x14ac:dyDescent="0.2">
      <c r="A68" s="37"/>
      <c r="B68" s="35" t="s">
        <v>72</v>
      </c>
      <c r="E68" s="21"/>
      <c r="F68" s="21"/>
      <c r="G68" s="21"/>
      <c r="H68" s="21"/>
    </row>
    <row r="69" spans="1:15" s="35" customFormat="1" x14ac:dyDescent="0.2">
      <c r="A69" s="37"/>
    </row>
    <row r="70" spans="1:15" ht="15.75" x14ac:dyDescent="0.2">
      <c r="B70" s="34" t="s">
        <v>49</v>
      </c>
      <c r="C70" s="35"/>
      <c r="D70" s="35"/>
      <c r="I70" s="35"/>
      <c r="J70" s="35"/>
      <c r="K70" s="35"/>
      <c r="L70" s="35"/>
      <c r="M70" s="35"/>
      <c r="N70" s="35"/>
      <c r="O70" s="35"/>
    </row>
  </sheetData>
  <sheetProtection algorithmName="SHA-512" hashValue="/wiWOOvWBGPpz2ip/prb2R2Ge+cYXr3n8lCwPEYXTfz1aDYFYlPs0xQwWCULwp9a8cwC3mmf3KNM+1+tWhsWew==" saltValue="/5f5Hhs5dh5b2ZXicAcOmA==" spinCount="100000" sheet="1" objects="1" scenarios="1"/>
  <protectedRanges>
    <protectedRange password="C9BF" sqref="D62:D68" name="Bereich1_3"/>
    <protectedRange password="C9BF" sqref="D38:D41" name="Bereich1_1"/>
    <protectedRange password="C9BF" sqref="D2:D37 D42:D61 D69:D1048576" name="Bereich1"/>
  </protectedRanges>
  <sortState xmlns:xlrd2="http://schemas.microsoft.com/office/spreadsheetml/2017/richdata2" ref="B11:M51">
    <sortCondition ref="B51"/>
  </sortState>
  <mergeCells count="14">
    <mergeCell ref="B2:O2"/>
    <mergeCell ref="B3:O3"/>
    <mergeCell ref="B5:O5"/>
    <mergeCell ref="B4:O4"/>
    <mergeCell ref="I8:J8"/>
    <mergeCell ref="K8:L8"/>
    <mergeCell ref="I6:L7"/>
    <mergeCell ref="G6:H7"/>
    <mergeCell ref="E6:F7"/>
    <mergeCell ref="B63:M63"/>
    <mergeCell ref="B65:M65"/>
    <mergeCell ref="B67:O67"/>
    <mergeCell ref="M6:O7"/>
    <mergeCell ref="B62:M62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Filmberufe Gagen 2021</vt:lpstr>
      <vt:lpstr>DIT</vt:lpstr>
      <vt:lpstr>'Filmberufe Gagen 2021'!Druckbereich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2020-11-17T12:24:57Z</dcterms:modified>
</cp:coreProperties>
</file>